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4430" windowHeight="13815"/>
  </bookViews>
  <sheets>
    <sheet name="Notas de Desglose" sheetId="23" r:id="rId1"/>
  </sheets>
  <externalReferences>
    <externalReference r:id="rId2"/>
    <externalReference r:id="rId3"/>
    <externalReference r:id="rId4"/>
  </externalReferences>
  <definedNames>
    <definedName name="csacscas">#REF!</definedName>
    <definedName name="CUMPLE">#REF!</definedName>
    <definedName name="DI">[1]Datos!$B$102:$B$109</definedName>
    <definedName name="DIM">#REF!</definedName>
    <definedName name="EyO">[2]Dictamen!$B$16:$C$1012</definedName>
    <definedName name="G.I.">[3]LISTAS!$D$4:$D$9</definedName>
    <definedName name="GENERAL">#REF!</definedName>
    <definedName name="GI">[1]Datos!$B$95:$B$99</definedName>
    <definedName name="OPINION">[2]Dictamen!$B$6:$C$11</definedName>
    <definedName name="PRODIM">'[3]ANEXO 4'!#REF!</definedName>
    <definedName name="PRODIMDF">[3]LISTAS!$B$4:$B$11</definedName>
    <definedName name="Rubro">[1]Datos!$M$2:$M$8</definedName>
    <definedName name="rvtwgwt4c">#REF!</definedName>
    <definedName name="S">#REF!</definedName>
    <definedName name="scsasc">#REF!</definedName>
    <definedName name="SDD">#REF!</definedName>
    <definedName name="SiNo">'[1]Anexo 4A'!$X$2:$X$3</definedName>
    <definedName name="ssssssssssss">#REF!</definedName>
  </definedNames>
  <calcPr calcId="144525"/>
</workbook>
</file>

<file path=xl/calcChain.xml><?xml version="1.0" encoding="utf-8"?>
<calcChain xmlns="http://schemas.openxmlformats.org/spreadsheetml/2006/main">
  <c r="D448" i="23" l="1"/>
  <c r="D428" i="23"/>
  <c r="D429" i="23"/>
  <c r="D430" i="23"/>
  <c r="D435" i="23"/>
  <c r="D441" i="23"/>
  <c r="D440" i="23"/>
  <c r="D439" i="23"/>
  <c r="D438" i="23"/>
  <c r="D436" i="23"/>
  <c r="F359" i="23"/>
  <c r="F391" i="23"/>
  <c r="F395" i="23"/>
  <c r="E395" i="23"/>
  <c r="E391" i="23"/>
  <c r="F393" i="23"/>
  <c r="E62" i="23" l="1"/>
  <c r="D62" i="23"/>
  <c r="D174" i="23" l="1"/>
  <c r="D257" i="23" l="1"/>
  <c r="D420" i="23" l="1"/>
  <c r="D434" i="23" l="1"/>
  <c r="E454" i="23"/>
  <c r="E453" i="23" s="1"/>
  <c r="E448" i="23"/>
  <c r="E447" i="23" s="1"/>
  <c r="D273" i="23"/>
  <c r="D287" i="23" l="1"/>
  <c r="D263" i="23"/>
  <c r="D256" i="23" s="1"/>
  <c r="D454" i="23" l="1"/>
  <c r="D453" i="23" s="1"/>
  <c r="D447" i="23"/>
  <c r="E420" i="23" l="1"/>
  <c r="D395" i="23"/>
  <c r="F381" i="23"/>
  <c r="F380" i="23"/>
  <c r="F361" i="23"/>
  <c r="E361" i="23"/>
  <c r="D361" i="23"/>
  <c r="D347" i="23" l="1"/>
  <c r="D346" i="23" s="1"/>
  <c r="D341" i="23"/>
  <c r="D338" i="23"/>
  <c r="D336" i="23"/>
  <c r="D333" i="23"/>
  <c r="D330" i="23"/>
  <c r="D323" i="23"/>
  <c r="D320" i="23"/>
  <c r="D317" i="23"/>
  <c r="D313" i="23"/>
  <c r="D307" i="23"/>
  <c r="D305" i="23"/>
  <c r="D302" i="23"/>
  <c r="D298" i="23"/>
  <c r="D293" i="23"/>
  <c r="D290" i="23"/>
  <c r="D284" i="23"/>
  <c r="D283" i="23" l="1"/>
  <c r="D316" i="23"/>
  <c r="D223" i="23"/>
  <c r="D218" i="23"/>
  <c r="D208" i="23"/>
  <c r="D200" i="23"/>
  <c r="D197" i="23"/>
  <c r="D192" i="23"/>
  <c r="D190" i="23"/>
  <c r="D184" i="23"/>
  <c r="E135" i="23"/>
  <c r="F135" i="23"/>
  <c r="G135" i="23"/>
  <c r="H135" i="23"/>
  <c r="I135" i="23"/>
  <c r="E125" i="23"/>
  <c r="F125" i="23"/>
  <c r="G125" i="23"/>
  <c r="H125" i="23"/>
  <c r="I125" i="23"/>
  <c r="D135" i="23"/>
  <c r="D125" i="23"/>
  <c r="D173" i="23" l="1"/>
  <c r="D255" i="23"/>
  <c r="D217" i="23"/>
  <c r="E81" i="23"/>
  <c r="F81" i="23"/>
  <c r="D81" i="23"/>
  <c r="F68" i="23"/>
  <c r="E68" i="23"/>
  <c r="D68" i="23"/>
  <c r="F62" i="23"/>
  <c r="D58" i="23"/>
  <c r="E53" i="23"/>
  <c r="D53" i="23"/>
  <c r="E264" i="23" l="1"/>
  <c r="E272" i="23"/>
  <c r="E280" i="23"/>
  <c r="E288" i="23"/>
  <c r="E296" i="23"/>
  <c r="E304" i="23"/>
  <c r="E312" i="23"/>
  <c r="E320" i="23"/>
  <c r="E328" i="23"/>
  <c r="E336" i="23"/>
  <c r="E344" i="23"/>
  <c r="E265" i="23"/>
  <c r="E281" i="23"/>
  <c r="E289" i="23"/>
  <c r="E297" i="23"/>
  <c r="E321" i="23"/>
  <c r="E329" i="23"/>
  <c r="E337" i="23"/>
  <c r="E345" i="23"/>
  <c r="E267" i="23"/>
  <c r="E291" i="23"/>
  <c r="E307" i="23"/>
  <c r="E331" i="23"/>
  <c r="E260" i="23"/>
  <c r="E276" i="23"/>
  <c r="E292" i="23"/>
  <c r="E308" i="23"/>
  <c r="E324" i="23"/>
  <c r="E340" i="23"/>
  <c r="E261" i="23"/>
  <c r="E277" i="23"/>
  <c r="E309" i="23"/>
  <c r="E325" i="23"/>
  <c r="E262" i="23"/>
  <c r="E278" i="23"/>
  <c r="E286" i="23"/>
  <c r="E302" i="23"/>
  <c r="E318" i="23"/>
  <c r="E334" i="23"/>
  <c r="E295" i="23"/>
  <c r="E311" i="23"/>
  <c r="E327" i="23"/>
  <c r="E258" i="23"/>
  <c r="E266" i="23"/>
  <c r="E274" i="23"/>
  <c r="E282" i="23"/>
  <c r="E306" i="23"/>
  <c r="E314" i="23"/>
  <c r="E322" i="23"/>
  <c r="E259" i="23"/>
  <c r="E275" i="23"/>
  <c r="E299" i="23"/>
  <c r="E315" i="23"/>
  <c r="E339" i="23"/>
  <c r="E268" i="23"/>
  <c r="E300" i="23"/>
  <c r="E332" i="23"/>
  <c r="E348" i="23"/>
  <c r="E269" i="23"/>
  <c r="E285" i="23"/>
  <c r="E301" i="23"/>
  <c r="E333" i="23"/>
  <c r="E255" i="23"/>
  <c r="E270" i="23"/>
  <c r="E294" i="23"/>
  <c r="E310" i="23"/>
  <c r="E319" i="23"/>
  <c r="E343" i="23"/>
  <c r="E263" i="23"/>
  <c r="E271" i="23"/>
  <c r="E279" i="23"/>
  <c r="E303" i="23"/>
  <c r="E335" i="23"/>
  <c r="E287" i="23"/>
  <c r="E257" i="23"/>
  <c r="E284" i="23"/>
  <c r="E341" i="23"/>
  <c r="E293" i="23"/>
  <c r="E305" i="23"/>
  <c r="E338" i="23"/>
  <c r="E323" i="23"/>
  <c r="E273" i="23"/>
  <c r="E347" i="23"/>
  <c r="E317" i="23"/>
  <c r="E283" i="23"/>
  <c r="E313" i="23"/>
  <c r="E326" i="23"/>
  <c r="E298" i="23"/>
  <c r="E342" i="23"/>
  <c r="E330" i="23"/>
  <c r="E290" i="23"/>
  <c r="E346" i="23"/>
  <c r="E256" i="23"/>
  <c r="E316" i="23"/>
  <c r="E33" i="23"/>
  <c r="F33" i="23"/>
  <c r="G33" i="23"/>
  <c r="H33" i="23"/>
  <c r="D33" i="23" l="1"/>
</calcChain>
</file>

<file path=xl/sharedStrings.xml><?xml version="1.0" encoding="utf-8"?>
<sst xmlns="http://schemas.openxmlformats.org/spreadsheetml/2006/main" count="548" uniqueCount="364">
  <si>
    <t>Total</t>
  </si>
  <si>
    <t>Total:</t>
  </si>
  <si>
    <t>Concepto</t>
  </si>
  <si>
    <t>Saldo Inicial</t>
  </si>
  <si>
    <t>Saldo Final</t>
  </si>
  <si>
    <t>Cuenta</t>
  </si>
  <si>
    <t>Nombre de la cuenta</t>
  </si>
  <si>
    <t>Tipo</t>
  </si>
  <si>
    <t>Monto</t>
  </si>
  <si>
    <t>Clasificación a corto y largo plazo</t>
  </si>
  <si>
    <t>Menor a 3 meses</t>
  </si>
  <si>
    <t>De 3 a 12 meses</t>
  </si>
  <si>
    <t>mayor a 12 meses</t>
  </si>
  <si>
    <t xml:space="preserve">Importe pendiente de cobro </t>
  </si>
  <si>
    <t>Montos sujetos a algún tipo de juicio</t>
  </si>
  <si>
    <t>Factibilidad de cobro</t>
  </si>
  <si>
    <t>Características</t>
  </si>
  <si>
    <t>Nombre del Fideicomiso</t>
  </si>
  <si>
    <t>Objeto del Fideicomiso</t>
  </si>
  <si>
    <t>Ente público</t>
  </si>
  <si>
    <t>Nombre de la Cuenta</t>
  </si>
  <si>
    <t>Saldo</t>
  </si>
  <si>
    <t>Monto de Depreciación del ejercicio</t>
  </si>
  <si>
    <t>Monto de Depreciación Acumulada</t>
  </si>
  <si>
    <t>Método de Depreciación</t>
  </si>
  <si>
    <t xml:space="preserve">Tasas  y Criterios aplicados </t>
  </si>
  <si>
    <t>Amortización del ejercicio</t>
  </si>
  <si>
    <t>Amortización Acumulada</t>
  </si>
  <si>
    <t>Tasa</t>
  </si>
  <si>
    <t>Método Aplicado</t>
  </si>
  <si>
    <t>Naturaleza</t>
  </si>
  <si>
    <t>Clasificación</t>
  </si>
  <si>
    <t>Corto plazo</t>
  </si>
  <si>
    <t>Largo plazo</t>
  </si>
  <si>
    <t>% Gasto</t>
  </si>
  <si>
    <t>Explicación</t>
  </si>
  <si>
    <t>Modificación</t>
  </si>
  <si>
    <t>Efectivo en bancos - Tesorería</t>
  </si>
  <si>
    <t>Efectivo en bancos - Dependencias</t>
  </si>
  <si>
    <t>Inversiones Temporales (hasta 3 meses)</t>
  </si>
  <si>
    <t>Fondos con  afectación específica</t>
  </si>
  <si>
    <t>Depósitos de Fondos de Terceros y otros</t>
  </si>
  <si>
    <t>Total efectivo y equivalentes</t>
  </si>
  <si>
    <t>EFECTIVO</t>
  </si>
  <si>
    <t>DEUDORES DIVERSOS A CORTO PLAZO</t>
  </si>
  <si>
    <t>DEUDORES POR ANTICIPOS DE LA TESORERÍA A CORTO PLAZO</t>
  </si>
  <si>
    <t>OTROS DERECHOS A RECIBIR EFECTIVO O EQUIVALENTE A C. PLAZO</t>
  </si>
  <si>
    <t>ANTICIPO A PROVEEDORES POR ADQUISICIÓN DE BIENES Y PRESTACIÓN DE SERVICIOS A CORTO PLAZO</t>
  </si>
  <si>
    <t>ANTICIPO A PROVEEDORES POR ADQUISICIÓN DE BIENES INMUEBLES Y MUEBLES A CORTO PLAZO</t>
  </si>
  <si>
    <t>ANTICIPO A CONTRATISTAS POR OBRAS PÚBLICAS A CORTO PLAZO</t>
  </si>
  <si>
    <t>OTROS DERECHOS A RECIBIR BIENES O SERVICIOS A CORTO PLAZO</t>
  </si>
  <si>
    <t>EDIFICIOS NO HABITACIONALES</t>
  </si>
  <si>
    <t>MOBILIARIO Y EQUIPO DE ADMINISTRACIÓN</t>
  </si>
  <si>
    <t>MOBILIARIO Y EQUIPO EDUCACIONAL Y RECREATIVO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</si>
  <si>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</si>
  <si>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</si>
  <si>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</si>
  <si>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</si>
  <si>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SOFTWARE</t>
  </si>
  <si>
    <t>SOBRE ADQUISICION DE INMUEBLES</t>
  </si>
  <si>
    <t>OTROS IMPUESTOS</t>
  </si>
  <si>
    <t>DERECHOS</t>
  </si>
  <si>
    <t>PARTICIPACIONES</t>
  </si>
  <si>
    <t>APORTACIONES</t>
  </si>
  <si>
    <t>CONVENIOS</t>
  </si>
  <si>
    <t>INCENTIVOS DERIVADOS DE LA COLABORACIÓN FISCAL</t>
  </si>
  <si>
    <t>REMUNERACIONES AL PERSONAL DE CARÁCTER PERMANENTE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</si>
  <si>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</si>
  <si>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</si>
  <si>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</si>
  <si>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</si>
  <si>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</si>
  <si>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</si>
  <si>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</si>
  <si>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</si>
  <si>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</si>
  <si>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</si>
  <si>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</si>
  <si>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</si>
  <si>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</si>
  <si>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</si>
  <si>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</si>
  <si>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</si>
  <si>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</si>
  <si>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</si>
  <si>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</si>
  <si>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</si>
  <si>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</si>
  <si>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AL SECTOR PÚBLICO</t>
  </si>
  <si>
    <t>TRANSFERENCIAS A ENTIDADES FEDERATIVAS Y MUNICIPIOS</t>
  </si>
  <si>
    <t>SUBSIDIOS</t>
  </si>
  <si>
    <t>AYUDAS SOCIALES A PERSONAS</t>
  </si>
  <si>
    <t>AYUDAS SOCIALES A INSTITUCIONES</t>
  </si>
  <si>
    <t>INTERESES DE LA DEUDA PÚBLICA INTERNA</t>
  </si>
  <si>
    <t>DEPRECIACIÓN DE BIENES MUEBLES</t>
  </si>
  <si>
    <t>AMORTIZACIÓN DE ACTIVOS INTANGIBLES</t>
  </si>
  <si>
    <t>DISMINUCION DE BIENES POR PÉRDIDA, OBSOLESCENCIA Y DETERIORO</t>
  </si>
  <si>
    <t>CONSTRUCCIÓN EN BIENES NO CAPITALIZABLE</t>
  </si>
  <si>
    <t>Ayuntamiento: Municipio de Iguala de la Independencia Guerrero</t>
  </si>
  <si>
    <t>Linea Recta</t>
  </si>
  <si>
    <t>INVERSIONES TEMPORALES (HASTA 3 MESES)</t>
  </si>
  <si>
    <t>FONDO DE AFECTACIÓN ESPECÍFICA</t>
  </si>
  <si>
    <t>FONDO DE INVERSIÓN</t>
  </si>
  <si>
    <t>CUENTAS POR COBRAR A CORTO PLAZO</t>
  </si>
  <si>
    <t>INGRESOS POR RECUPERAR A CORTO PLAZO</t>
  </si>
  <si>
    <t>FIDEICOMISOS, MANDATOS Y CONTRATOS ANÁLOGOS</t>
  </si>
  <si>
    <t>PARTICIPACIONES Y APORTACIONES DE CAPITAL</t>
  </si>
  <si>
    <t>INVERSIONES FINANCIERAS A CORTO PLAZO</t>
  </si>
  <si>
    <t>OTROS ACTIVOS CIRCULANTES</t>
  </si>
  <si>
    <t>Municipal</t>
  </si>
  <si>
    <t>Federal</t>
  </si>
  <si>
    <t>Estatal</t>
  </si>
  <si>
    <t>Efectivo</t>
  </si>
  <si>
    <t>BANCOS TESORERIA</t>
  </si>
  <si>
    <t>INVERSIONES A LARGO PLAZO</t>
  </si>
  <si>
    <t>BIENES INMUEBLES, INFRAESTRUCTURA Y CONSTRUCCIONES EN PROCESO</t>
  </si>
  <si>
    <t>INFRAESTRUCTURA</t>
  </si>
  <si>
    <t>CONSTRUCCIONES EN PROCESO EN BIENES DE DOMINIO PUBLICO</t>
  </si>
  <si>
    <t>CONSTRUCCIONES EN PROCESO EN BIENES PROPIOS</t>
  </si>
  <si>
    <t>BIENES MUEBLES</t>
  </si>
  <si>
    <t xml:space="preserve">Parametros de Estimación de Vida  Util </t>
  </si>
  <si>
    <t>ACTIVOS DIFERIDOS</t>
  </si>
  <si>
    <t>Bienes en Concesión</t>
  </si>
  <si>
    <t>Bienes en Arrendamiento Financiero</t>
  </si>
  <si>
    <t>Bienes en Comodato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</si>
  <si>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</si>
  <si>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</si>
  <si>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</si>
  <si>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</si>
  <si>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</si>
  <si>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</si>
  <si>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</si>
  <si>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</si>
  <si>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</si>
  <si>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</si>
  <si>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</si>
  <si>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</si>
  <si>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</si>
  <si>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</si>
  <si>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</si>
  <si>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</si>
  <si>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</si>
  <si>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REVALUOS</t>
  </si>
  <si>
    <t>REVALUO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</si>
  <si>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</si>
  <si>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</si>
  <si>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</si>
  <si>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</si>
  <si>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</si>
  <si>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</si>
  <si>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</si>
  <si>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</si>
  <si>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</si>
  <si>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</si>
  <si>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INGRESOS DE GESTIÓN</t>
  </si>
  <si>
    <t xml:space="preserve">IMPUESTOS </t>
  </si>
  <si>
    <t>IMPUESTOS SOBRE LOS INGRESOS</t>
  </si>
  <si>
    <t>IMPUESTO SOBRE EL PATRIMONIO</t>
  </si>
  <si>
    <t>IMPUESTOS AL COMERCIO EXTERIOR</t>
  </si>
  <si>
    <t>IMPUESTOS SOBRE NÓMINAS Y ASIMILABLES</t>
  </si>
  <si>
    <t>IMPUESTOS ECOLÓGICOS</t>
  </si>
  <si>
    <t>ACCESORIOS DE IMPUESTSOS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</si>
  <si>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</si>
  <si>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</si>
  <si>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</si>
  <si>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</si>
  <si>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</si>
  <si>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</si>
  <si>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</si>
  <si>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DE OBRAS PÚBLICAS</t>
  </si>
  <si>
    <t>DERECHOS POR PRESTACIÓN DE SERVICIOS</t>
  </si>
  <si>
    <t>ACCESORIOS DE DERECHOS</t>
  </si>
  <si>
    <t>OTROS DERECHOS</t>
  </si>
  <si>
    <t>MULTAS</t>
  </si>
  <si>
    <t>INDEMNIZACIONES</t>
  </si>
  <si>
    <t>REINTEGROS</t>
  </si>
  <si>
    <t>APRTOVECHAMIENTOS PROVENIENTES DE OBRA PÚBLICA</t>
  </si>
  <si>
    <t>ACCESORIOS Y APROVECHAMIENTOS</t>
  </si>
  <si>
    <t>OTROS APROVECHAMIENTOS</t>
  </si>
  <si>
    <t>INGRESOS POR VENTA DE BIENES Y SERVICIOS</t>
  </si>
  <si>
    <t>PARTICIPACIONES Y APORTACIONES</t>
  </si>
  <si>
    <t>TRANSFERENCIAS, ASIGNACIONES, SUBSIDIOS Y OTRAS AYUDAS</t>
  </si>
  <si>
    <t>SUBSIDIOS Y SUBVENCIONES</t>
  </si>
  <si>
    <t>AYUDAS SOCIALES</t>
  </si>
  <si>
    <t>PENSIONES Y JUBILACIONES</t>
  </si>
  <si>
    <t>GASTOS Y OTRAS PÉRDIDAS</t>
  </si>
  <si>
    <t>GASTOS DE FUNCIONAMIENTO</t>
  </si>
  <si>
    <t>SERVICIOS PERSONALES</t>
  </si>
  <si>
    <t xml:space="preserve">MATERIALES Y SUMINISTROS </t>
  </si>
  <si>
    <t>MATERIAS PRIMAS Y MATERIALES DE PRODUCCIÓN Y COMERCIALIZACIÓN</t>
  </si>
  <si>
    <t>SERVICIOS GENERALES</t>
  </si>
  <si>
    <t>TRANSFERENCIAS INTERNAS Y ASIGNACIONES DEL SECTOR PÚBLICO</t>
  </si>
  <si>
    <t>ASIGNACIONES AL SECTOR PÚBLICO</t>
  </si>
  <si>
    <t>TRANSFERENCIAS AL RESTO DEL SECTOR PÚBLICO</t>
  </si>
  <si>
    <t>TRANSFERENCIAS A ENTIDADES PARAESTATALES</t>
  </si>
  <si>
    <t>SUBVENCIONES</t>
  </si>
  <si>
    <t>BECAS</t>
  </si>
  <si>
    <t>AYUDAS SOCIALES POR DESASTRES NATURALES Y OTROS SINIESTROS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</si>
  <si>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</si>
  <si>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</si>
  <si>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</si>
  <si>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</si>
  <si>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FEDERATIVAS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</si>
  <si>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</si>
  <si>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</si>
  <si>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</si>
  <si>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</si>
  <si>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</si>
  <si>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 Y CONTRATOS ANÁLOGOS PRIVADOS</t>
  </si>
  <si>
    <t>DONATIVOS A FIDEICOMISO, MANDATOS 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</si>
  <si>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</si>
  <si>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</si>
  <si>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</si>
  <si>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</si>
  <si>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DE LA FEDERACIÓN A ENTIDADES FEDERATIVAS Y MUNICIPIOS</t>
  </si>
  <si>
    <t>PARTICIPACIONES DE LAS ENTIDADES FEDERATIVAS A LOS MUNICIPIOS</t>
  </si>
  <si>
    <t>APORTACIONES DE LA FEDERACION A ENTIDADES FEDERATIVAS Y MUNICIPIOS</t>
  </si>
  <si>
    <t>APORTACIONES DE LAS ENTIDADES FEDERATIVAS A LOS MUNICIPIOS</t>
  </si>
  <si>
    <t>CONVENIOS A REACCINACIÓN</t>
  </si>
  <si>
    <t>CONVENIOS DE DESCENTRALIZACIÓN Y OTROS</t>
  </si>
  <si>
    <t>INTERESES, COMISIONES Y OTROS GASTOS DE LA DEUDA PÚBLICA</t>
  </si>
  <si>
    <t xml:space="preserve">INTERESES DE LA DEUDA PÚBLICA 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</si>
  <si>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</si>
  <si>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</si>
  <si>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</si>
  <si>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</si>
  <si>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</si>
  <si>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</si>
  <si>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</si>
  <si>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</si>
  <si>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</si>
  <si>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</si>
  <si>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APOYOS FINANCIEROS A AHORRADORES Y DEUDORES DEL SISTEMA FINANCIERO  NACIONAL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</si>
  <si>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</si>
  <si>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</si>
  <si>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</si>
  <si>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</si>
  <si>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</si>
  <si>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</si>
  <si>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</si>
  <si>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</si>
  <si>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</si>
  <si>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</si>
  <si>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</si>
  <si>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</si>
  <si>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</si>
  <si>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</si>
  <si>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</si>
  <si>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</si>
  <si>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</si>
  <si>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</si>
  <si>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</si>
  <si>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OTROS GASTOS Y PÉRDIDAS EXTRAORDINARIAS</t>
  </si>
  <si>
    <t>ESTIMACIONES, DEPRECIACIONES, DETERIOROS, OBSOLESCENCIA Y AMORTIZACIONES</t>
  </si>
  <si>
    <t>INVERSIÓN PÚBLICA</t>
  </si>
  <si>
    <t>INVERSIÓN PÚBLICA NO CAPITALIZABLE</t>
  </si>
  <si>
    <t>A 90 DIAS</t>
  </si>
  <si>
    <t>A 180 DIAS</t>
  </si>
  <si>
    <t>A 365 DIAS</t>
  </si>
  <si>
    <t>MAS DE 365 DIAS</t>
  </si>
  <si>
    <t>CARACTERISTICAS</t>
  </si>
  <si>
    <t>ESF-01 Fondos con Afectación Específica e Inversiones Financieras</t>
  </si>
  <si>
    <t>ESF-02 Contribuciones por Recuperar</t>
  </si>
  <si>
    <t>ESF-03 Contribuciones por recuperar corto plazo</t>
  </si>
  <si>
    <t xml:space="preserve">Cuenta </t>
  </si>
  <si>
    <t>Sistema de Costeo</t>
  </si>
  <si>
    <t>Método de Valuación</t>
  </si>
  <si>
    <t>Convencia de la aplic. Impacto de Información Financiera</t>
  </si>
  <si>
    <t>ESF-04 Inventario</t>
  </si>
  <si>
    <t>ESF-05 Almacenes</t>
  </si>
  <si>
    <t>Método</t>
  </si>
  <si>
    <t>Convenencia de  aplic. Impto  Información Financiera x cambios en el metodo</t>
  </si>
  <si>
    <t>INVENTARIOS</t>
  </si>
  <si>
    <t>INVENTARIO DE MERCANCIAS PARA VENTA</t>
  </si>
  <si>
    <t>INVENTARIO DE MERCANCIAS TERMINADAS</t>
  </si>
  <si>
    <t>INVENTARIO DE MERCANCIAS EN PROCESOS DE ELAB.</t>
  </si>
  <si>
    <t>INVENTARIO DE MATERIAS PRIMA, MATERIALES Y SUMINISTROS P/PRODUCCIÓN</t>
  </si>
  <si>
    <t>BIENES EN TRÁNSITO</t>
  </si>
  <si>
    <t>ALMACENES</t>
  </si>
  <si>
    <t>ALMACÉN DE MATERIALES Y SUMINISTROS DE CONSUMO</t>
  </si>
  <si>
    <t>ESF-06 Fideicomisos, Mandatos y Contratos Análogos</t>
  </si>
  <si>
    <t>ESF-07 Participaciones y Aportaciones de Capital</t>
  </si>
  <si>
    <t xml:space="preserve"> ESF-08 Bienes Muebles e Inmuebles</t>
  </si>
  <si>
    <t>ACTIVOS INTANGIBLES</t>
  </si>
  <si>
    <t>PATENTES, MARCAS Y DERECHOS</t>
  </si>
  <si>
    <t>CONCESIONES Y FRANQUICIAS</t>
  </si>
  <si>
    <t>LICENCIAS</t>
  </si>
  <si>
    <t>OTROS ACTIVOS INTANGIBLES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</si>
  <si>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</si>
  <si>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</si>
  <si>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</si>
  <si>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</si>
  <si>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</si>
  <si>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</si>
  <si>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</si>
  <si>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</si>
  <si>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</si>
  <si>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</si>
  <si>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ESF-09 Intagibles Y Diferidos</t>
  </si>
  <si>
    <t>ESF-10 Estimaciones Y Deterioros</t>
  </si>
  <si>
    <t>ESF-11 Otros Activos</t>
  </si>
  <si>
    <t>ESF-12 Cuentas y Documentos por Pagar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</si>
  <si>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</si>
  <si>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</si>
  <si>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</si>
  <si>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</si>
  <si>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</si>
  <si>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</si>
  <si>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</si>
  <si>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</si>
  <si>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</si>
  <si>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</si>
  <si>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</si>
  <si>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</si>
  <si>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</si>
  <si>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</si>
  <si>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 en  Administración y/o en Garantía</t>
  </si>
  <si>
    <t>ESF-14 Pasivos diferidos y otros</t>
  </si>
  <si>
    <t>EA-03 Gastos, transferencias, subsidios, otras ayudas, participaciones y aportaciones, otros gastos y pérdidas extraordinarias e ingresos y gastos extraordinarios</t>
  </si>
  <si>
    <t>EA-01 Ingresos</t>
  </si>
  <si>
    <t>EA-02 Otros Ingresos</t>
  </si>
  <si>
    <t>VHP-01 Patrimonio Contribuido</t>
  </si>
  <si>
    <t>VHP-02 Patrimonio Generado</t>
  </si>
  <si>
    <t>EFE-01 Flujo de Efectivo</t>
  </si>
  <si>
    <t xml:space="preserve"> EFE-02 Bienes Muebles e Inmuebles</t>
  </si>
  <si>
    <t>Subsidio</t>
  </si>
  <si>
    <t>Pagos</t>
  </si>
  <si>
    <t xml:space="preserve"> EFE-03 Conciliación del Flujo de Efectivo</t>
  </si>
  <si>
    <t>Flujo</t>
  </si>
  <si>
    <t>EQUIPO INSTRUMENTAL MEDICO Y DE LABORATORIO</t>
  </si>
  <si>
    <t>Bajo protesta de decir verdad declaramos que los Estados Financieros y sus notas son correctos, verídicos  y son responsabilidad del emisor.</t>
  </si>
  <si>
    <t xml:space="preserve">                                                                      Notas a los Estados Financieros / Notas de Desglose</t>
  </si>
  <si>
    <t xml:space="preserve">                                                                    Notas a los Estados Financieros / Notas de Desglose</t>
  </si>
  <si>
    <t xml:space="preserve">                                                                 Notas al Estado de Variación en la Hacienda Pública</t>
  </si>
  <si>
    <t xml:space="preserve">                                                                       Notas a los Estados Financieros / Notas de Desglose</t>
  </si>
  <si>
    <t xml:space="preserve">                                                                             Notas a los Estados Financieros 2019/ Notas de Desglose</t>
  </si>
  <si>
    <t xml:space="preserve">IMPUESTOS NO COMPRENDIDOS EN LA LEY DE INGRESOS VIGENTE, CAUSADOS EN EJERCICIOS FISCALES ANTERIORES PENDIENTES DE LIQUIDACIÓN O PAGO </t>
  </si>
  <si>
    <t xml:space="preserve">PRODUCTOS </t>
  </si>
  <si>
    <t>PRODUCTOS NO COMPRENDIDOS EN LA LEY DE INGRESOS VIGENTE, CAUSADOS EN EJERCICIOS FISCALES ANTERIORES PENDIENTES DE LIQUIDACIÓN O PAGO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</si>
  <si>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</si>
  <si>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</si>
  <si>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</si>
  <si>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</si>
  <si>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</si>
  <si>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</si>
  <si>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</si>
  <si>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</si>
  <si>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</si>
  <si>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</si>
  <si>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</si>
  <si>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</si>
  <si>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 Y ASIGNACIONES</t>
  </si>
  <si>
    <t>TRANSFERENCIAS DEL FONDO MEXICANO DEL PETRÓLEO PARA LA ESTABILIZACIÓN Y EL DESARROLLO</t>
  </si>
  <si>
    <t>DERECHOS POR USO, GOCE, APROVECHAMIENTO O EXPLOTACIÓN DE BIENES DE DOMINIO PUBLICO</t>
  </si>
  <si>
    <t xml:space="preserve">APROVECHAMIENTOS </t>
  </si>
  <si>
    <t xml:space="preserve">                          Del 1 de Enero al 30 de septiembre del 2019</t>
  </si>
  <si>
    <t xml:space="preserve">                              Notas al Estado de Situación Financiera</t>
  </si>
  <si>
    <t>Del 1 de Enero al 30 de septiembre del 2019</t>
  </si>
  <si>
    <t xml:space="preserve">           Notas al Estado de Flujos de Efectivo</t>
  </si>
  <si>
    <t>Del 1 de Enero al 30 de septiembre 2019</t>
  </si>
  <si>
    <t xml:space="preserve">                              Notas al Estado de Actividades</t>
  </si>
  <si>
    <t xml:space="preserve">                          Del 1 de Enero al 31 de Diciembre del 2019</t>
  </si>
  <si>
    <t>TERRENOS</t>
  </si>
  <si>
    <t>DEPRECIACIÓN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</si>
</sst>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]* #,##0.00_-;\-[$€]* #,##0.00_-;_-[$€]* &quot;-&quot;??_-;_-@_-"/>
    <numFmt numFmtId="166" formatCode="&quot;Verdadero&quot;;&quot;Verdadero&quot;;&quot;Falso&quot;"/>
    <numFmt numFmtId="167" formatCode="_-* #,##0.00\ _€_-;\-* #,##0.00\ _€_-;_-* &quot;-&quot;??\ _€_-;_-@_-"/>
    <numFmt numFmtId="168" formatCode="#,##0.00_ ;\-#,##0.0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Garamond"/>
      <family val="2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</font>
    <font>
      <u/>
      <sz val="13"/>
      <color theme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rgb="FF000000"/>
      <name val="Calibri"/>
      <family val="2"/>
      <scheme val="minor"/>
    </font>
    <font>
      <b/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7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2" fillId="0" borderId="0"/>
    <xf numFmtId="0" fontId="3" fillId="0" borderId="0"/>
    <xf numFmtId="0" fontId="15" fillId="0" borderId="0"/>
    <xf numFmtId="0" fontId="1" fillId="0" borderId="0"/>
    <xf numFmtId="43" fontId="16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35">
    <xf numFmtId="0" fontId="0" fillId="0" borderId="0" xfId="0"/>
    <xf numFmtId="0" fontId="3" fillId="0" borderId="0" xfId="14" applyFont="1" applyBorder="1" applyAlignment="1">
      <alignment vertical="top" wrapText="1"/>
    </xf>
    <xf numFmtId="0" fontId="4" fillId="0" borderId="0" xfId="21" applyFont="1"/>
    <xf numFmtId="0" fontId="6" fillId="0" borderId="0" xfId="21" applyFont="1" applyAlignment="1">
      <alignment horizontal="right"/>
    </xf>
    <xf numFmtId="0" fontId="7" fillId="0" borderId="0" xfId="21" applyFont="1" applyAlignment="1">
      <alignment horizontal="center"/>
    </xf>
    <xf numFmtId="0" fontId="1" fillId="0" borderId="0" xfId="21"/>
    <xf numFmtId="0" fontId="8" fillId="0" borderId="0" xfId="21" applyFont="1" applyAlignment="1">
      <alignment vertical="center"/>
    </xf>
    <xf numFmtId="0" fontId="9" fillId="2" borderId="3" xfId="21" applyFont="1" applyFill="1" applyBorder="1" applyAlignment="1">
      <alignment horizontal="center" vertical="center"/>
    </xf>
    <xf numFmtId="4" fontId="4" fillId="0" borderId="0" xfId="21" applyNumberFormat="1" applyFont="1" applyFill="1" applyBorder="1" applyAlignment="1">
      <alignment horizontal="right" vertical="center" wrapText="1"/>
    </xf>
    <xf numFmtId="0" fontId="2" fillId="0" borderId="0" xfId="22" applyFont="1" applyFill="1" applyBorder="1" applyAlignment="1">
      <alignment horizontal="center" vertical="top" wrapText="1"/>
    </xf>
    <xf numFmtId="0" fontId="4" fillId="0" borderId="0" xfId="21" applyFont="1" applyBorder="1"/>
    <xf numFmtId="0" fontId="4" fillId="0" borderId="0" xfId="21" applyFont="1" applyFill="1" applyBorder="1" applyAlignment="1">
      <alignment horizontal="left" vertical="center" wrapText="1"/>
    </xf>
    <xf numFmtId="4" fontId="4" fillId="0" borderId="0" xfId="21" applyNumberFormat="1" applyFont="1" applyFill="1" applyBorder="1" applyAlignment="1">
      <alignment horizontal="right" wrapText="1"/>
    </xf>
    <xf numFmtId="0" fontId="1" fillId="0" borderId="0" xfId="21" applyBorder="1"/>
    <xf numFmtId="0" fontId="3" fillId="0" borderId="8" xfId="14" applyFont="1" applyBorder="1" applyAlignment="1">
      <alignment vertical="top" wrapText="1"/>
    </xf>
    <xf numFmtId="0" fontId="4" fillId="0" borderId="0" xfId="21" applyFont="1" applyFill="1" applyBorder="1"/>
    <xf numFmtId="0" fontId="3" fillId="0" borderId="0" xfId="14" applyFont="1" applyBorder="1" applyAlignment="1">
      <alignment horizontal="left" vertical="top" wrapText="1"/>
    </xf>
    <xf numFmtId="0" fontId="9" fillId="2" borderId="1" xfId="21" applyFont="1" applyFill="1" applyBorder="1" applyAlignment="1">
      <alignment horizontal="center" vertical="center" wrapText="1"/>
    </xf>
    <xf numFmtId="0" fontId="10" fillId="0" borderId="0" xfId="21" applyFont="1" applyBorder="1"/>
    <xf numFmtId="4" fontId="10" fillId="0" borderId="0" xfId="21" applyNumberFormat="1" applyFont="1" applyFill="1" applyBorder="1" applyAlignment="1">
      <alignment horizontal="right" wrapText="1"/>
    </xf>
    <xf numFmtId="0" fontId="9" fillId="2" borderId="1" xfId="24" applyFont="1" applyFill="1" applyBorder="1" applyAlignment="1">
      <alignment horizontal="center" vertical="center"/>
    </xf>
    <xf numFmtId="0" fontId="9" fillId="2" borderId="3" xfId="24" applyFont="1" applyFill="1" applyBorder="1" applyAlignment="1">
      <alignment horizontal="center" vertical="center"/>
    </xf>
    <xf numFmtId="0" fontId="9" fillId="2" borderId="1" xfId="26" applyNumberFormat="1" applyFont="1" applyFill="1" applyBorder="1" applyAlignment="1">
      <alignment horizontal="center" vertical="center" wrapText="1"/>
    </xf>
    <xf numFmtId="0" fontId="10" fillId="0" borderId="15" xfId="24" applyFont="1" applyFill="1" applyBorder="1" applyAlignment="1">
      <alignment horizontal="center" vertical="center" wrapText="1"/>
    </xf>
    <xf numFmtId="0" fontId="10" fillId="0" borderId="8" xfId="21" applyFont="1" applyBorder="1"/>
    <xf numFmtId="0" fontId="10" fillId="0" borderId="8" xfId="21" applyFont="1" applyFill="1" applyBorder="1" applyAlignment="1">
      <alignment horizontal="left" vertical="center" wrapText="1"/>
    </xf>
    <xf numFmtId="4" fontId="10" fillId="0" borderId="8" xfId="21" applyNumberFormat="1" applyFont="1" applyFill="1" applyBorder="1" applyAlignment="1">
      <alignment horizontal="right" vertical="center" wrapText="1"/>
    </xf>
    <xf numFmtId="43" fontId="10" fillId="0" borderId="8" xfId="1" applyFont="1" applyFill="1" applyBorder="1" applyAlignment="1">
      <alignment horizontal="right" vertical="center" wrapText="1"/>
    </xf>
    <xf numFmtId="0" fontId="7" fillId="2" borderId="0" xfId="22" applyFont="1" applyFill="1" applyBorder="1" applyAlignment="1">
      <alignment vertical="top"/>
    </xf>
    <xf numFmtId="0" fontId="11" fillId="2" borderId="0" xfId="21" applyFont="1" applyFill="1"/>
    <xf numFmtId="168" fontId="10" fillId="0" borderId="8" xfId="1" applyNumberFormat="1" applyFont="1" applyFill="1" applyBorder="1" applyAlignment="1">
      <alignment horizontal="right" vertical="center" wrapText="1"/>
    </xf>
    <xf numFmtId="0" fontId="10" fillId="3" borderId="0" xfId="21" applyFont="1" applyFill="1"/>
    <xf numFmtId="0" fontId="3" fillId="3" borderId="0" xfId="14" applyFont="1" applyFill="1" applyBorder="1" applyAlignment="1">
      <alignment horizontal="left" vertical="top" wrapText="1"/>
    </xf>
    <xf numFmtId="0" fontId="1" fillId="3" borderId="0" xfId="21" applyFill="1"/>
    <xf numFmtId="0" fontId="0" fillId="3" borderId="0" xfId="21" applyFont="1" applyFill="1"/>
    <xf numFmtId="0" fontId="18" fillId="0" borderId="0" xfId="21" applyFont="1" applyBorder="1"/>
    <xf numFmtId="0" fontId="1" fillId="0" borderId="0" xfId="21" applyFont="1" applyBorder="1"/>
    <xf numFmtId="2" fontId="1" fillId="0" borderId="0" xfId="21" applyNumberFormat="1" applyFont="1" applyBorder="1"/>
    <xf numFmtId="0" fontId="19" fillId="2" borderId="1" xfId="21" applyFont="1" applyFill="1" applyBorder="1"/>
    <xf numFmtId="0" fontId="19" fillId="2" borderId="1" xfId="21" applyFont="1" applyFill="1" applyBorder="1" applyAlignment="1">
      <alignment wrapText="1"/>
    </xf>
    <xf numFmtId="0" fontId="19" fillId="2" borderId="3" xfId="21" applyFont="1" applyFill="1" applyBorder="1"/>
    <xf numFmtId="0" fontId="19" fillId="2" borderId="2" xfId="21" applyFont="1" applyFill="1" applyBorder="1"/>
    <xf numFmtId="0" fontId="19" fillId="0" borderId="0" xfId="21" applyFont="1"/>
    <xf numFmtId="0" fontId="18" fillId="2" borderId="1" xfId="21" applyFont="1" applyFill="1" applyBorder="1"/>
    <xf numFmtId="0" fontId="18" fillId="2" borderId="1" xfId="21" applyFont="1" applyFill="1" applyBorder="1" applyAlignment="1">
      <alignment wrapText="1"/>
    </xf>
    <xf numFmtId="0" fontId="18" fillId="0" borderId="0" xfId="21" applyFont="1"/>
    <xf numFmtId="0" fontId="18" fillId="0" borderId="10" xfId="21" applyFont="1" applyBorder="1" applyAlignment="1">
      <alignment horizontal="center"/>
    </xf>
    <xf numFmtId="49" fontId="18" fillId="0" borderId="0" xfId="0" applyNumberFormat="1" applyFont="1" applyFill="1" applyBorder="1" applyAlignment="1">
      <alignment wrapText="1"/>
    </xf>
    <xf numFmtId="0" fontId="1" fillId="0" borderId="0" xfId="21" applyFont="1"/>
    <xf numFmtId="0" fontId="20" fillId="2" borderId="5" xfId="22" applyFont="1" applyFill="1" applyBorder="1" applyAlignment="1">
      <alignment vertical="top"/>
    </xf>
    <xf numFmtId="0" fontId="20" fillId="2" borderId="0" xfId="22" applyFont="1" applyFill="1" applyBorder="1" applyAlignment="1">
      <alignment vertical="top"/>
    </xf>
    <xf numFmtId="0" fontId="18" fillId="2" borderId="0" xfId="21" applyFont="1" applyFill="1"/>
    <xf numFmtId="0" fontId="13" fillId="2" borderId="1" xfId="21" applyFont="1" applyFill="1" applyBorder="1" applyAlignment="1">
      <alignment horizontal="center" vertical="center"/>
    </xf>
    <xf numFmtId="0" fontId="13" fillId="2" borderId="3" xfId="21" applyFont="1" applyFill="1" applyBorder="1" applyAlignment="1">
      <alignment horizontal="center" vertical="center"/>
    </xf>
    <xf numFmtId="4" fontId="13" fillId="2" borderId="1" xfId="23" applyNumberFormat="1" applyFont="1" applyFill="1" applyBorder="1" applyAlignment="1">
      <alignment horizontal="center" vertical="center" wrapText="1"/>
    </xf>
    <xf numFmtId="0" fontId="13" fillId="2" borderId="1" xfId="21" applyFont="1" applyFill="1" applyBorder="1" applyAlignment="1">
      <alignment horizontal="center" vertical="center" wrapText="1"/>
    </xf>
    <xf numFmtId="4" fontId="18" fillId="0" borderId="0" xfId="21" applyNumberFormat="1" applyFont="1" applyBorder="1"/>
    <xf numFmtId="0" fontId="13" fillId="3" borderId="0" xfId="21" applyFont="1" applyFill="1"/>
    <xf numFmtId="0" fontId="18" fillId="3" borderId="0" xfId="21" applyFont="1" applyFill="1"/>
    <xf numFmtId="4" fontId="18" fillId="3" borderId="0" xfId="21" applyNumberFormat="1" applyFont="1" applyFill="1"/>
    <xf numFmtId="0" fontId="0" fillId="2" borderId="1" xfId="21" applyFont="1" applyFill="1" applyBorder="1"/>
    <xf numFmtId="0" fontId="0" fillId="2" borderId="2" xfId="21" applyFont="1" applyFill="1" applyBorder="1"/>
    <xf numFmtId="0" fontId="1" fillId="2" borderId="6" xfId="21" applyFill="1" applyBorder="1"/>
    <xf numFmtId="0" fontId="1" fillId="2" borderId="3" xfId="21" applyFill="1" applyBorder="1"/>
    <xf numFmtId="0" fontId="1" fillId="4" borderId="0" xfId="21" applyFill="1"/>
    <xf numFmtId="0" fontId="1" fillId="0" borderId="0" xfId="21" applyFont="1" applyBorder="1" applyAlignment="1">
      <alignment horizontal="center"/>
    </xf>
    <xf numFmtId="0" fontId="21" fillId="0" borderId="7" xfId="21" applyFont="1" applyFill="1" applyBorder="1" applyAlignment="1">
      <alignment horizontal="center" vertical="center"/>
    </xf>
    <xf numFmtId="0" fontId="21" fillId="0" borderId="8" xfId="21" applyFont="1" applyFill="1" applyBorder="1" applyAlignment="1">
      <alignment horizontal="center" vertical="center" wrapText="1"/>
    </xf>
    <xf numFmtId="43" fontId="21" fillId="0" borderId="8" xfId="21" applyNumberFormat="1" applyFont="1" applyFill="1" applyBorder="1" applyAlignment="1">
      <alignment horizontal="center" vertical="center"/>
    </xf>
    <xf numFmtId="0" fontId="12" fillId="0" borderId="10" xfId="21" applyFont="1" applyFill="1" applyBorder="1" applyAlignment="1">
      <alignment horizontal="center" vertical="center"/>
    </xf>
    <xf numFmtId="0" fontId="12" fillId="0" borderId="12" xfId="21" applyFont="1" applyFill="1" applyBorder="1" applyAlignment="1">
      <alignment horizontal="center"/>
    </xf>
    <xf numFmtId="49" fontId="12" fillId="0" borderId="5" xfId="0" applyNumberFormat="1" applyFont="1" applyFill="1" applyBorder="1" applyAlignment="1"/>
    <xf numFmtId="43" fontId="12" fillId="0" borderId="5" xfId="1" applyFont="1" applyFill="1" applyBorder="1" applyAlignment="1"/>
    <xf numFmtId="0" fontId="18" fillId="4" borderId="0" xfId="21" applyFont="1" applyFill="1"/>
    <xf numFmtId="49" fontId="10" fillId="0" borderId="0" xfId="21" applyNumberFormat="1" applyFont="1" applyFill="1" applyBorder="1" applyAlignment="1">
      <alignment horizontal="left" vertical="center" wrapText="1"/>
    </xf>
    <xf numFmtId="0" fontId="3" fillId="2" borderId="14" xfId="14" applyFont="1" applyFill="1" applyBorder="1" applyAlignment="1">
      <alignment vertical="center" wrapText="1"/>
    </xf>
    <xf numFmtId="4" fontId="9" fillId="2" borderId="14" xfId="21" applyNumberFormat="1" applyFont="1" applyFill="1" applyBorder="1" applyAlignment="1">
      <alignment horizontal="center" vertical="center" wrapText="1"/>
    </xf>
    <xf numFmtId="4" fontId="10" fillId="0" borderId="0" xfId="21" applyNumberFormat="1" applyFont="1" applyFill="1" applyBorder="1" applyAlignment="1">
      <alignment horizontal="center" wrapText="1"/>
    </xf>
    <xf numFmtId="0" fontId="5" fillId="4" borderId="0" xfId="22" applyFont="1" applyFill="1" applyBorder="1" applyAlignment="1">
      <alignment vertical="top"/>
    </xf>
    <xf numFmtId="4" fontId="9" fillId="4" borderId="0" xfId="21" applyNumberFormat="1" applyFont="1" applyFill="1" applyBorder="1" applyAlignment="1">
      <alignment horizontal="right" vertical="center" wrapText="1"/>
    </xf>
    <xf numFmtId="4" fontId="9" fillId="4" borderId="0" xfId="21" applyNumberFormat="1" applyFont="1" applyFill="1" applyBorder="1" applyAlignment="1">
      <alignment horizontal="right" wrapText="1"/>
    </xf>
    <xf numFmtId="0" fontId="10" fillId="4" borderId="0" xfId="21" applyFont="1" applyFill="1"/>
    <xf numFmtId="0" fontId="18" fillId="0" borderId="0" xfId="21" applyFont="1" applyBorder="1" applyAlignment="1">
      <alignment horizontal="center" vertical="center"/>
    </xf>
    <xf numFmtId="0" fontId="10" fillId="0" borderId="0" xfId="21" applyFont="1" applyBorder="1" applyAlignment="1">
      <alignment horizontal="center"/>
    </xf>
    <xf numFmtId="49" fontId="10" fillId="0" borderId="0" xfId="0" applyNumberFormat="1" applyFont="1" applyFill="1" applyBorder="1" applyAlignment="1"/>
    <xf numFmtId="2" fontId="10" fillId="0" borderId="0" xfId="1" applyNumberFormat="1" applyFont="1" applyFill="1" applyBorder="1" applyAlignment="1"/>
    <xf numFmtId="0" fontId="21" fillId="2" borderId="1" xfId="21" applyFont="1" applyFill="1" applyBorder="1" applyAlignment="1">
      <alignment horizontal="center" vertical="center"/>
    </xf>
    <xf numFmtId="0" fontId="21" fillId="2" borderId="3" xfId="21" applyFont="1" applyFill="1" applyBorder="1" applyAlignment="1">
      <alignment horizontal="center" vertical="center"/>
    </xf>
    <xf numFmtId="4" fontId="21" fillId="2" borderId="1" xfId="23" applyNumberFormat="1" applyFont="1" applyFill="1" applyBorder="1" applyAlignment="1">
      <alignment horizontal="center" vertical="center" wrapText="1"/>
    </xf>
    <xf numFmtId="4" fontId="21" fillId="0" borderId="8" xfId="23" applyNumberFormat="1" applyFont="1" applyFill="1" applyBorder="1" applyAlignment="1">
      <alignment horizontal="center" vertical="center" wrapText="1"/>
    </xf>
    <xf numFmtId="4" fontId="21" fillId="0" borderId="9" xfId="23" applyNumberFormat="1" applyFont="1" applyFill="1" applyBorder="1" applyAlignment="1">
      <alignment horizontal="center" vertical="center" wrapText="1"/>
    </xf>
    <xf numFmtId="4" fontId="21" fillId="0" borderId="0" xfId="23" applyNumberFormat="1" applyFont="1" applyFill="1" applyBorder="1" applyAlignment="1">
      <alignment horizontal="center" vertical="center" wrapText="1"/>
    </xf>
    <xf numFmtId="0" fontId="21" fillId="0" borderId="10" xfId="21" applyFont="1" applyFill="1" applyBorder="1" applyAlignment="1">
      <alignment horizontal="center" vertical="center"/>
    </xf>
    <xf numFmtId="4" fontId="21" fillId="0" borderId="11" xfId="23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vertical="center"/>
    </xf>
    <xf numFmtId="0" fontId="12" fillId="0" borderId="12" xfId="21" applyFont="1" applyFill="1" applyBorder="1" applyAlignment="1">
      <alignment horizontal="center" vertical="center"/>
    </xf>
    <xf numFmtId="4" fontId="21" fillId="0" borderId="5" xfId="23" applyNumberFormat="1" applyFont="1" applyFill="1" applyBorder="1" applyAlignment="1">
      <alignment horizontal="center" vertical="center" wrapText="1"/>
    </xf>
    <xf numFmtId="4" fontId="21" fillId="0" borderId="13" xfId="23" applyNumberFormat="1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left" vertical="center"/>
    </xf>
    <xf numFmtId="2" fontId="21" fillId="0" borderId="8" xfId="53" applyNumberFormat="1" applyFont="1" applyFill="1" applyBorder="1" applyAlignment="1"/>
    <xf numFmtId="2" fontId="21" fillId="0" borderId="0" xfId="53" applyNumberFormat="1" applyFont="1" applyFill="1" applyBorder="1" applyAlignment="1"/>
    <xf numFmtId="2" fontId="12" fillId="0" borderId="0" xfId="53" applyNumberFormat="1" applyFont="1" applyFill="1" applyBorder="1" applyAlignment="1"/>
    <xf numFmtId="49" fontId="21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0" fontId="12" fillId="0" borderId="5" xfId="21" applyFont="1" applyFill="1" applyBorder="1" applyAlignment="1">
      <alignment horizontal="left" vertical="center"/>
    </xf>
    <xf numFmtId="2" fontId="12" fillId="0" borderId="5" xfId="53" applyNumberFormat="1" applyFont="1" applyFill="1" applyBorder="1" applyAlignment="1"/>
    <xf numFmtId="4" fontId="18" fillId="0" borderId="0" xfId="1" applyNumberFormat="1" applyFont="1" applyFill="1" applyBorder="1" applyAlignment="1">
      <alignment horizontal="right"/>
    </xf>
    <xf numFmtId="0" fontId="18" fillId="0" borderId="10" xfId="21" applyFont="1" applyFill="1" applyBorder="1" applyAlignment="1">
      <alignment horizontal="center"/>
    </xf>
    <xf numFmtId="0" fontId="5" fillId="3" borderId="0" xfId="25" applyFont="1" applyFill="1" applyBorder="1" applyAlignment="1">
      <alignment vertical="top"/>
    </xf>
    <xf numFmtId="4" fontId="12" fillId="0" borderId="9" xfId="21" applyNumberFormat="1" applyFont="1" applyFill="1" applyBorder="1" applyAlignment="1">
      <alignment horizontal="right" vertical="center"/>
    </xf>
    <xf numFmtId="4" fontId="12" fillId="0" borderId="13" xfId="1" applyNumberFormat="1" applyFont="1" applyFill="1" applyBorder="1"/>
    <xf numFmtId="4" fontId="12" fillId="0" borderId="10" xfId="21" applyNumberFormat="1" applyFont="1" applyFill="1" applyBorder="1" applyAlignment="1">
      <alignment horizontal="right" vertical="center"/>
    </xf>
    <xf numFmtId="4" fontId="12" fillId="0" borderId="10" xfId="21" applyNumberFormat="1" applyFont="1" applyFill="1" applyBorder="1" applyAlignment="1">
      <alignment horizontal="right" vertical="center" wrapText="1"/>
    </xf>
    <xf numFmtId="4" fontId="12" fillId="0" borderId="10" xfId="1" applyNumberFormat="1" applyFont="1" applyFill="1" applyBorder="1"/>
    <xf numFmtId="43" fontId="21" fillId="0" borderId="10" xfId="1" applyFont="1" applyFill="1" applyBorder="1" applyAlignment="1"/>
    <xf numFmtId="43" fontId="12" fillId="0" borderId="10" xfId="1" applyFont="1" applyFill="1" applyBorder="1" applyAlignment="1"/>
    <xf numFmtId="168" fontId="12" fillId="0" borderId="10" xfId="1" applyNumberFormat="1" applyFont="1" applyFill="1" applyBorder="1" applyAlignment="1"/>
    <xf numFmtId="0" fontId="18" fillId="0" borderId="0" xfId="21" applyFont="1" applyFill="1" applyBorder="1"/>
    <xf numFmtId="0" fontId="13" fillId="0" borderId="10" xfId="21" applyFont="1" applyFill="1" applyBorder="1" applyAlignment="1">
      <alignment horizontal="center" vertical="center" wrapText="1"/>
    </xf>
    <xf numFmtId="0" fontId="5" fillId="3" borderId="0" xfId="25" applyFont="1" applyFill="1" applyBorder="1" applyAlignment="1">
      <alignment horizontal="left" vertical="top"/>
    </xf>
    <xf numFmtId="0" fontId="20" fillId="2" borderId="5" xfId="22" applyFont="1" applyFill="1" applyBorder="1" applyAlignment="1">
      <alignment horizontal="left" vertical="top" wrapText="1"/>
    </xf>
    <xf numFmtId="0" fontId="20" fillId="2" borderId="0" xfId="22" applyFont="1" applyFill="1" applyBorder="1" applyAlignment="1">
      <alignment horizontal="left" vertical="top"/>
    </xf>
    <xf numFmtId="0" fontId="7" fillId="2" borderId="0" xfId="22" applyFont="1" applyFill="1" applyBorder="1" applyAlignment="1">
      <alignment horizontal="left" vertical="top"/>
    </xf>
    <xf numFmtId="0" fontId="22" fillId="4" borderId="0" xfId="22" applyFont="1" applyFill="1" applyBorder="1" applyAlignment="1">
      <alignment horizontal="left" vertical="top"/>
    </xf>
    <xf numFmtId="0" fontId="5" fillId="3" borderId="0" xfId="22" applyFont="1" applyFill="1" applyBorder="1" applyAlignment="1">
      <alignment vertical="top"/>
    </xf>
    <xf numFmtId="0" fontId="5" fillId="3" borderId="0" xfId="22" applyFont="1" applyFill="1" applyBorder="1" applyAlignment="1">
      <alignment horizontal="left" vertical="top"/>
    </xf>
    <xf numFmtId="0" fontId="9" fillId="2" borderId="14" xfId="21" applyFont="1" applyFill="1" applyBorder="1" applyAlignment="1">
      <alignment horizontal="center" vertical="center"/>
    </xf>
    <xf numFmtId="0" fontId="9" fillId="2" borderId="4" xfId="21" applyFont="1" applyFill="1" applyBorder="1" applyAlignment="1">
      <alignment horizontal="center" vertical="center"/>
    </xf>
    <xf numFmtId="4" fontId="9" fillId="2" borderId="14" xfId="23" applyNumberFormat="1" applyFont="1" applyFill="1" applyBorder="1" applyAlignment="1">
      <alignment horizontal="center" vertical="center" wrapText="1"/>
    </xf>
    <xf numFmtId="4" fontId="9" fillId="2" borderId="4" xfId="23" applyNumberFormat="1" applyFont="1" applyFill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center" vertical="center" wrapText="1"/>
    </xf>
    <xf numFmtId="4" fontId="9" fillId="2" borderId="1" xfId="23" applyNumberFormat="1" applyFont="1" applyFill="1" applyBorder="1" applyAlignment="1">
      <alignment horizontal="center" vertical="center" wrapText="1"/>
    </xf>
    <xf numFmtId="0" fontId="9" fillId="2" borderId="1" xfId="21" applyFont="1" applyFill="1" applyBorder="1" applyAlignment="1">
      <alignment horizontal="center" vertical="center"/>
    </xf>
    <xf numFmtId="0" fontId="9" fillId="2" borderId="2" xfId="21" applyFont="1" applyFill="1" applyBorder="1" applyAlignment="1">
      <alignment horizontal="center" vertical="center" wrapText="1"/>
    </xf>
    <xf numFmtId="0" fontId="9" fillId="2" borderId="3" xfId="21" applyFont="1" applyFill="1" applyBorder="1" applyAlignment="1">
      <alignment horizontal="center" vertical="center" wrapText="1"/>
    </xf>
    <xf numFmtId="0" fontId="9" fillId="2" borderId="16" xfId="21" applyFont="1" applyFill="1" applyBorder="1" applyAlignment="1">
      <alignment horizontal="center" vertical="center"/>
    </xf>
    <xf numFmtId="0" fontId="9" fillId="2" borderId="9" xfId="21" applyFont="1" applyFill="1" applyBorder="1" applyAlignment="1">
      <alignment horizontal="center" vertical="center" wrapText="1"/>
    </xf>
    <xf numFmtId="0" fontId="9" fillId="2" borderId="11" xfId="21" applyFont="1" applyFill="1" applyBorder="1" applyAlignment="1">
      <alignment horizontal="center" vertical="center" wrapText="1"/>
    </xf>
    <xf numFmtId="0" fontId="9" fillId="2" borderId="14" xfId="21" applyFont="1" applyFill="1" applyBorder="1" applyAlignment="1">
      <alignment horizontal="center" vertical="center" wrapText="1"/>
    </xf>
    <xf numFmtId="0" fontId="9" fillId="2" borderId="16" xfId="21" applyFont="1" applyFill="1" applyBorder="1" applyAlignment="1">
      <alignment horizontal="center" vertical="center" wrapText="1"/>
    </xf>
    <xf numFmtId="4" fontId="9" fillId="2" borderId="16" xfId="23" applyNumberFormat="1" applyFont="1" applyFill="1" applyBorder="1" applyAlignment="1">
      <alignment horizontal="center" vertical="center" wrapText="1"/>
    </xf>
    <xf numFmtId="0" fontId="20" fillId="2" borderId="0" xfId="22" applyFont="1" applyFill="1" applyBorder="1" applyAlignment="1">
      <alignment horizontal="left" vertical="center"/>
    </xf>
    <xf numFmtId="0" fontId="5" fillId="4" borderId="0" xfId="22" applyFont="1" applyFill="1" applyBorder="1" applyAlignment="1">
      <alignment horizontal="left" vertical="top"/>
    </xf>
    <xf numFmtId="0" fontId="18" fillId="0" borderId="14" xfId="21" applyFont="1" applyFill="1" applyBorder="1" applyAlignment="1">
      <alignment horizontal="center" vertical="center"/>
    </xf>
    <xf numFmtId="0" fontId="18" fillId="0" borderId="14" xfId="21" applyFont="1" applyFill="1" applyBorder="1" applyAlignment="1">
      <alignment horizontal="left" vertical="center"/>
    </xf>
    <xf numFmtId="4" fontId="18" fillId="0" borderId="14" xfId="23" applyNumberFormat="1" applyFont="1" applyFill="1" applyBorder="1" applyAlignment="1">
      <alignment horizontal="center" vertical="center" wrapText="1"/>
    </xf>
    <xf numFmtId="2" fontId="18" fillId="0" borderId="14" xfId="1" applyNumberFormat="1" applyFont="1" applyFill="1" applyBorder="1" applyAlignment="1">
      <alignment horizontal="right" vertical="center" wrapText="1"/>
    </xf>
    <xf numFmtId="43" fontId="13" fillId="0" borderId="14" xfId="1" applyFont="1" applyFill="1" applyBorder="1" applyAlignment="1">
      <alignment horizontal="center" vertical="center" wrapText="1"/>
    </xf>
    <xf numFmtId="0" fontId="18" fillId="0" borderId="16" xfId="21" applyFont="1" applyFill="1" applyBorder="1" applyAlignment="1">
      <alignment horizontal="center" vertical="center"/>
    </xf>
    <xf numFmtId="0" fontId="18" fillId="0" borderId="16" xfId="21" applyFont="1" applyFill="1" applyBorder="1" applyAlignment="1">
      <alignment horizontal="left" vertical="center"/>
    </xf>
    <xf numFmtId="4" fontId="18" fillId="0" borderId="16" xfId="23" applyNumberFormat="1" applyFont="1" applyFill="1" applyBorder="1" applyAlignment="1">
      <alignment horizontal="center" vertical="center" wrapText="1"/>
    </xf>
    <xf numFmtId="2" fontId="18" fillId="0" borderId="16" xfId="1" applyNumberFormat="1" applyFont="1" applyFill="1" applyBorder="1" applyAlignment="1">
      <alignment horizontal="right" vertical="center" wrapText="1"/>
    </xf>
    <xf numFmtId="43" fontId="13" fillId="0" borderId="16" xfId="1" applyFont="1" applyFill="1" applyBorder="1" applyAlignment="1">
      <alignment horizontal="center" vertical="center" wrapText="1"/>
    </xf>
    <xf numFmtId="0" fontId="18" fillId="0" borderId="16" xfId="21" applyFont="1" applyBorder="1" applyAlignment="1">
      <alignment horizontal="center"/>
    </xf>
    <xf numFmtId="49" fontId="18" fillId="0" borderId="16" xfId="21" applyNumberFormat="1" applyFont="1" applyFill="1" applyBorder="1" applyAlignment="1">
      <alignment horizontal="left" vertical="center" wrapText="1"/>
    </xf>
    <xf numFmtId="4" fontId="18" fillId="0" borderId="16" xfId="21" applyNumberFormat="1" applyFont="1" applyFill="1" applyBorder="1" applyAlignment="1">
      <alignment horizontal="center" vertical="center" wrapText="1"/>
    </xf>
    <xf numFmtId="43" fontId="18" fillId="0" borderId="16" xfId="1" applyFont="1" applyFill="1" applyBorder="1" applyAlignment="1">
      <alignment horizontal="right" vertical="center" wrapText="1"/>
    </xf>
    <xf numFmtId="43" fontId="18" fillId="0" borderId="16" xfId="1" applyFont="1" applyFill="1" applyBorder="1"/>
    <xf numFmtId="43" fontId="18" fillId="0" borderId="16" xfId="1" applyFont="1" applyBorder="1"/>
    <xf numFmtId="49" fontId="18" fillId="0" borderId="16" xfId="0" applyNumberFormat="1" applyFont="1" applyFill="1" applyBorder="1" applyAlignment="1">
      <alignment horizontal="left"/>
    </xf>
    <xf numFmtId="49" fontId="18" fillId="0" borderId="16" xfId="0" applyNumberFormat="1" applyFont="1" applyFill="1" applyBorder="1" applyAlignment="1">
      <alignment horizontal="center"/>
    </xf>
    <xf numFmtId="0" fontId="18" fillId="0" borderId="4" xfId="21" applyFont="1" applyBorder="1"/>
    <xf numFmtId="0" fontId="18" fillId="0" borderId="4" xfId="21" applyFont="1" applyFill="1" applyBorder="1" applyAlignment="1">
      <alignment horizontal="left" vertical="center" wrapText="1"/>
    </xf>
    <xf numFmtId="4" fontId="18" fillId="0" borderId="4" xfId="21" applyNumberFormat="1" applyFont="1" applyFill="1" applyBorder="1" applyAlignment="1">
      <alignment horizontal="right" vertical="center" wrapText="1"/>
    </xf>
    <xf numFmtId="168" fontId="18" fillId="0" borderId="4" xfId="1" applyNumberFormat="1" applyFont="1" applyFill="1" applyBorder="1" applyAlignment="1">
      <alignment horizontal="right" vertical="center" wrapText="1"/>
    </xf>
    <xf numFmtId="43" fontId="18" fillId="0" borderId="4" xfId="1" applyFont="1" applyFill="1" applyBorder="1" applyAlignment="1">
      <alignment horizontal="right" vertical="center" wrapText="1"/>
    </xf>
    <xf numFmtId="0" fontId="18" fillId="0" borderId="14" xfId="21" applyFont="1" applyBorder="1" applyAlignment="1">
      <alignment horizontal="center" vertical="center"/>
    </xf>
    <xf numFmtId="0" fontId="18" fillId="0" borderId="14" xfId="21" applyFont="1" applyFill="1" applyBorder="1" applyAlignment="1">
      <alignment horizontal="left" vertical="center" wrapText="1"/>
    </xf>
    <xf numFmtId="4" fontId="18" fillId="0" borderId="14" xfId="21" applyNumberFormat="1" applyFont="1" applyFill="1" applyBorder="1" applyAlignment="1">
      <alignment horizontal="right" vertical="center" wrapText="1"/>
    </xf>
    <xf numFmtId="168" fontId="18" fillId="0" borderId="14" xfId="1" applyNumberFormat="1" applyFont="1" applyFill="1" applyBorder="1" applyAlignment="1">
      <alignment horizontal="right" vertical="center" wrapText="1"/>
    </xf>
    <xf numFmtId="43" fontId="18" fillId="0" borderId="14" xfId="1" applyFont="1" applyFill="1" applyBorder="1" applyAlignment="1">
      <alignment horizontal="right" vertical="center" wrapText="1"/>
    </xf>
    <xf numFmtId="0" fontId="18" fillId="0" borderId="16" xfId="21" applyFont="1" applyBorder="1" applyAlignment="1">
      <alignment horizontal="center" vertical="center"/>
    </xf>
    <xf numFmtId="0" fontId="18" fillId="0" borderId="16" xfId="21" applyFont="1" applyFill="1" applyBorder="1" applyAlignment="1">
      <alignment horizontal="left" vertical="center" wrapText="1"/>
    </xf>
    <xf numFmtId="4" fontId="18" fillId="0" borderId="16" xfId="21" applyNumberFormat="1" applyFont="1" applyFill="1" applyBorder="1" applyAlignment="1">
      <alignment horizontal="right" vertical="center" wrapText="1"/>
    </xf>
    <xf numFmtId="168" fontId="18" fillId="0" borderId="16" xfId="1" applyNumberFormat="1" applyFont="1" applyFill="1" applyBorder="1" applyAlignment="1">
      <alignment horizontal="right" vertical="center" wrapText="1"/>
    </xf>
    <xf numFmtId="0" fontId="10" fillId="0" borderId="4" xfId="21" applyFont="1" applyBorder="1"/>
    <xf numFmtId="0" fontId="10" fillId="0" borderId="4" xfId="21" applyFont="1" applyFill="1" applyBorder="1" applyAlignment="1">
      <alignment horizontal="left" vertical="center" wrapText="1"/>
    </xf>
    <xf numFmtId="4" fontId="10" fillId="0" borderId="4" xfId="21" applyNumberFormat="1" applyFont="1" applyFill="1" applyBorder="1" applyAlignment="1">
      <alignment horizontal="right" vertical="center" wrapText="1"/>
    </xf>
    <xf numFmtId="168" fontId="10" fillId="0" borderId="4" xfId="1" applyNumberFormat="1" applyFont="1" applyFill="1" applyBorder="1" applyAlignment="1">
      <alignment horizontal="right" vertical="center" wrapText="1"/>
    </xf>
    <xf numFmtId="43" fontId="10" fillId="0" borderId="4" xfId="1" applyFont="1" applyFill="1" applyBorder="1" applyAlignment="1">
      <alignment horizontal="right" vertical="center" wrapText="1"/>
    </xf>
    <xf numFmtId="0" fontId="18" fillId="0" borderId="14" xfId="21" applyFont="1" applyBorder="1" applyAlignment="1">
      <alignment horizontal="center"/>
    </xf>
    <xf numFmtId="49" fontId="18" fillId="0" borderId="14" xfId="21" applyNumberFormat="1" applyFont="1" applyFill="1" applyBorder="1" applyAlignment="1">
      <alignment horizontal="left" vertical="center" wrapText="1"/>
    </xf>
    <xf numFmtId="4" fontId="18" fillId="0" borderId="14" xfId="21" applyNumberFormat="1" applyFont="1" applyFill="1" applyBorder="1" applyAlignment="1">
      <alignment horizontal="right" wrapText="1"/>
    </xf>
    <xf numFmtId="0" fontId="1" fillId="0" borderId="14" xfId="21" applyFont="1" applyBorder="1"/>
    <xf numFmtId="4" fontId="18" fillId="0" borderId="16" xfId="21" applyNumberFormat="1" applyFont="1" applyFill="1" applyBorder="1" applyAlignment="1">
      <alignment wrapText="1"/>
    </xf>
    <xf numFmtId="4" fontId="18" fillId="0" borderId="16" xfId="21" applyNumberFormat="1" applyFont="1" applyFill="1" applyBorder="1" applyAlignment="1">
      <alignment horizontal="right" wrapText="1"/>
    </xf>
    <xf numFmtId="0" fontId="1" fillId="0" borderId="16" xfId="21" applyFont="1" applyBorder="1"/>
    <xf numFmtId="49" fontId="18" fillId="0" borderId="16" xfId="0" applyNumberFormat="1" applyFont="1" applyFill="1" applyBorder="1" applyAlignment="1">
      <alignment wrapText="1"/>
    </xf>
    <xf numFmtId="43" fontId="18" fillId="0" borderId="16" xfId="1" applyFont="1" applyFill="1" applyBorder="1" applyAlignment="1"/>
    <xf numFmtId="4" fontId="18" fillId="0" borderId="16" xfId="1" applyNumberFormat="1" applyFont="1" applyFill="1" applyBorder="1" applyAlignment="1"/>
    <xf numFmtId="0" fontId="18" fillId="0" borderId="4" xfId="21" applyFont="1" applyBorder="1" applyAlignment="1">
      <alignment horizontal="center"/>
    </xf>
    <xf numFmtId="0" fontId="13" fillId="0" borderId="4" xfId="21" applyFont="1" applyFill="1" applyBorder="1" applyAlignment="1">
      <alignment horizontal="left" vertical="center" wrapText="1"/>
    </xf>
    <xf numFmtId="4" fontId="13" fillId="0" borderId="4" xfId="21" applyNumberFormat="1" applyFont="1" applyFill="1" applyBorder="1" applyAlignment="1">
      <alignment horizontal="right" vertical="center" wrapText="1"/>
    </xf>
    <xf numFmtId="0" fontId="1" fillId="0" borderId="4" xfId="21" applyFont="1" applyBorder="1"/>
    <xf numFmtId="0" fontId="1" fillId="0" borderId="14" xfId="21" applyFont="1" applyBorder="1" applyAlignment="1">
      <alignment horizontal="center"/>
    </xf>
    <xf numFmtId="0" fontId="18" fillId="0" borderId="14" xfId="21" applyFont="1" applyBorder="1"/>
    <xf numFmtId="2" fontId="1" fillId="0" borderId="14" xfId="21" applyNumberFormat="1" applyFont="1" applyBorder="1"/>
    <xf numFmtId="0" fontId="1" fillId="0" borderId="16" xfId="21" applyFont="1" applyBorder="1" applyAlignment="1">
      <alignment horizontal="center"/>
    </xf>
    <xf numFmtId="0" fontId="18" fillId="0" borderId="16" xfId="21" applyFont="1" applyBorder="1"/>
    <xf numFmtId="2" fontId="1" fillId="0" borderId="16" xfId="21" applyNumberFormat="1" applyFont="1" applyBorder="1"/>
    <xf numFmtId="0" fontId="18" fillId="0" borderId="16" xfId="21" applyFont="1" applyBorder="1" applyAlignment="1">
      <alignment wrapText="1"/>
    </xf>
    <xf numFmtId="0" fontId="12" fillId="0" borderId="16" xfId="21" applyFont="1" applyBorder="1"/>
    <xf numFmtId="0" fontId="1" fillId="0" borderId="4" xfId="21" applyFont="1" applyBorder="1" applyAlignment="1">
      <alignment horizontal="center"/>
    </xf>
    <xf numFmtId="2" fontId="1" fillId="0" borderId="4" xfId="21" applyNumberFormat="1" applyFont="1" applyBorder="1"/>
    <xf numFmtId="43" fontId="18" fillId="0" borderId="14" xfId="1" applyFont="1" applyFill="1" applyBorder="1" applyAlignment="1">
      <alignment horizontal="right" wrapText="1"/>
    </xf>
    <xf numFmtId="2" fontId="18" fillId="0" borderId="4" xfId="1" applyNumberFormat="1" applyFont="1" applyFill="1" applyBorder="1" applyAlignment="1">
      <alignment horizontal="right" vertical="center" wrapText="1"/>
    </xf>
    <xf numFmtId="4" fontId="18" fillId="0" borderId="4" xfId="21" applyNumberFormat="1" applyFont="1" applyFill="1" applyBorder="1" applyAlignment="1">
      <alignment horizontal="right" wrapText="1"/>
    </xf>
    <xf numFmtId="0" fontId="21" fillId="0" borderId="14" xfId="21" applyFont="1" applyFill="1" applyBorder="1" applyAlignment="1">
      <alignment horizontal="center" vertical="center"/>
    </xf>
    <xf numFmtId="0" fontId="21" fillId="0" borderId="14" xfId="21" applyFont="1" applyFill="1" applyBorder="1" applyAlignment="1">
      <alignment horizontal="center" vertical="center" wrapText="1"/>
    </xf>
    <xf numFmtId="43" fontId="21" fillId="0" borderId="14" xfId="21" applyNumberFormat="1" applyFont="1" applyFill="1" applyBorder="1" applyAlignment="1">
      <alignment horizontal="center" vertical="center"/>
    </xf>
    <xf numFmtId="4" fontId="12" fillId="0" borderId="14" xfId="21" applyNumberFormat="1" applyFont="1" applyFill="1" applyBorder="1" applyAlignment="1">
      <alignment horizontal="right" vertical="center"/>
    </xf>
    <xf numFmtId="4" fontId="12" fillId="0" borderId="14" xfId="23" applyNumberFormat="1" applyFont="1" applyFill="1" applyBorder="1" applyAlignment="1">
      <alignment horizontal="center" vertical="center" wrapText="1"/>
    </xf>
    <xf numFmtId="0" fontId="12" fillId="0" borderId="16" xfId="21" applyFont="1" applyFill="1" applyBorder="1" applyAlignment="1">
      <alignment horizontal="center" vertical="center"/>
    </xf>
    <xf numFmtId="0" fontId="12" fillId="0" borderId="16" xfId="21" applyFont="1" applyFill="1" applyBorder="1" applyAlignment="1">
      <alignment horizontal="left" vertical="center"/>
    </xf>
    <xf numFmtId="43" fontId="12" fillId="0" borderId="16" xfId="1" applyFont="1" applyFill="1" applyBorder="1" applyAlignment="1">
      <alignment horizontal="center" vertical="center"/>
    </xf>
    <xf numFmtId="4" fontId="12" fillId="0" borderId="16" xfId="21" applyNumberFormat="1" applyFont="1" applyFill="1" applyBorder="1" applyAlignment="1">
      <alignment horizontal="right" vertical="center" wrapText="1"/>
    </xf>
    <xf numFmtId="4" fontId="12" fillId="0" borderId="16" xfId="23" applyNumberFormat="1" applyFont="1" applyFill="1" applyBorder="1" applyAlignment="1">
      <alignment horizontal="center" vertical="center" wrapText="1"/>
    </xf>
    <xf numFmtId="2" fontId="12" fillId="0" borderId="16" xfId="21" applyNumberFormat="1" applyFont="1" applyFill="1" applyBorder="1" applyAlignment="1">
      <alignment horizontal="right" vertical="center"/>
    </xf>
    <xf numFmtId="0" fontId="12" fillId="0" borderId="16" xfId="21" applyFont="1" applyFill="1" applyBorder="1" applyAlignment="1">
      <alignment horizontal="left" vertical="center" wrapText="1"/>
    </xf>
    <xf numFmtId="0" fontId="12" fillId="0" borderId="16" xfId="2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wrapText="1"/>
    </xf>
    <xf numFmtId="2" fontId="12" fillId="0" borderId="16" xfId="1" applyNumberFormat="1" applyFont="1" applyFill="1" applyBorder="1" applyAlignment="1"/>
    <xf numFmtId="4" fontId="12" fillId="0" borderId="16" xfId="1" applyNumberFormat="1" applyFont="1" applyFill="1" applyBorder="1"/>
    <xf numFmtId="0" fontId="21" fillId="0" borderId="16" xfId="21" applyFont="1" applyFill="1" applyBorder="1" applyAlignment="1">
      <alignment horizontal="center"/>
    </xf>
    <xf numFmtId="49" fontId="21" fillId="0" borderId="16" xfId="0" applyNumberFormat="1" applyFont="1" applyFill="1" applyBorder="1" applyAlignment="1">
      <alignment wrapText="1"/>
    </xf>
    <xf numFmtId="43" fontId="21" fillId="0" borderId="16" xfId="1" applyFont="1" applyFill="1" applyBorder="1" applyAlignment="1"/>
    <xf numFmtId="49" fontId="12" fillId="0" borderId="16" xfId="0" applyNumberFormat="1" applyFont="1" applyFill="1" applyBorder="1" applyAlignment="1"/>
    <xf numFmtId="43" fontId="12" fillId="0" borderId="16" xfId="1" applyFont="1" applyFill="1" applyBorder="1" applyAlignment="1"/>
    <xf numFmtId="0" fontId="12" fillId="0" borderId="4" xfId="21" applyFont="1" applyFill="1" applyBorder="1" applyAlignment="1">
      <alignment horizontal="center"/>
    </xf>
    <xf numFmtId="49" fontId="12" fillId="0" borderId="4" xfId="0" applyNumberFormat="1" applyFont="1" applyFill="1" applyBorder="1" applyAlignment="1"/>
    <xf numFmtId="43" fontId="12" fillId="0" borderId="4" xfId="1" applyFont="1" applyFill="1" applyBorder="1" applyAlignment="1"/>
    <xf numFmtId="168" fontId="12" fillId="0" borderId="4" xfId="1" applyNumberFormat="1" applyFont="1" applyFill="1" applyBorder="1" applyAlignment="1"/>
    <xf numFmtId="4" fontId="12" fillId="0" borderId="4" xfId="23" applyNumberFormat="1" applyFont="1" applyFill="1" applyBorder="1" applyAlignment="1">
      <alignment horizontal="center" vertical="center" wrapText="1"/>
    </xf>
    <xf numFmtId="0" fontId="13" fillId="0" borderId="14" xfId="21" applyFont="1" applyFill="1" applyBorder="1" applyAlignment="1">
      <alignment horizontal="center" vertical="center"/>
    </xf>
    <xf numFmtId="43" fontId="13" fillId="0" borderId="14" xfId="21" applyNumberFormat="1" applyFont="1" applyFill="1" applyBorder="1" applyAlignment="1">
      <alignment horizontal="center" vertical="center"/>
    </xf>
    <xf numFmtId="4" fontId="13" fillId="0" borderId="14" xfId="23" applyNumberFormat="1" applyFont="1" applyFill="1" applyBorder="1" applyAlignment="1">
      <alignment horizontal="center" vertical="center" wrapText="1"/>
    </xf>
    <xf numFmtId="43" fontId="18" fillId="0" borderId="16" xfId="1" applyFont="1" applyBorder="1" applyAlignment="1">
      <alignment wrapText="1"/>
    </xf>
    <xf numFmtId="9" fontId="18" fillId="0" borderId="16" xfId="70" applyFont="1" applyBorder="1" applyAlignment="1">
      <alignment wrapText="1"/>
    </xf>
    <xf numFmtId="4" fontId="18" fillId="0" borderId="16" xfId="21" applyNumberFormat="1" applyFont="1" applyFill="1" applyBorder="1" applyAlignment="1">
      <alignment horizontal="center"/>
    </xf>
    <xf numFmtId="4" fontId="18" fillId="0" borderId="16" xfId="21" applyNumberFormat="1" applyFont="1" applyBorder="1" applyAlignment="1">
      <alignment wrapText="1"/>
    </xf>
    <xf numFmtId="0" fontId="18" fillId="0" borderId="16" xfId="21" applyFont="1" applyBorder="1" applyAlignment="1">
      <alignment horizontal="left" wrapText="1"/>
    </xf>
    <xf numFmtId="0" fontId="13" fillId="0" borderId="16" xfId="21" applyFont="1" applyBorder="1" applyAlignment="1">
      <alignment horizontal="center"/>
    </xf>
    <xf numFmtId="0" fontId="13" fillId="0" borderId="16" xfId="21" applyFont="1" applyBorder="1"/>
    <xf numFmtId="2" fontId="13" fillId="0" borderId="16" xfId="1" applyNumberFormat="1" applyFont="1" applyFill="1" applyBorder="1" applyAlignment="1">
      <alignment horizontal="right" vertical="center" wrapText="1"/>
    </xf>
    <xf numFmtId="0" fontId="18" fillId="0" borderId="16" xfId="21" applyFont="1" applyFill="1" applyBorder="1" applyAlignment="1">
      <alignment wrapText="1"/>
    </xf>
    <xf numFmtId="0" fontId="18" fillId="0" borderId="14" xfId="21" applyFont="1" applyBorder="1" applyAlignment="1">
      <alignment wrapText="1"/>
    </xf>
    <xf numFmtId="2" fontId="18" fillId="0" borderId="14" xfId="1" applyNumberFormat="1" applyFont="1" applyBorder="1"/>
    <xf numFmtId="2" fontId="18" fillId="0" borderId="16" xfId="1" applyNumberFormat="1" applyFont="1" applyBorder="1"/>
    <xf numFmtId="2" fontId="18" fillId="0" borderId="4" xfId="1" applyNumberFormat="1" applyFont="1" applyBorder="1"/>
    <xf numFmtId="0" fontId="9" fillId="0" borderId="14" xfId="21" applyFont="1" applyBorder="1" applyAlignment="1">
      <alignment horizontal="left" vertical="center"/>
    </xf>
    <xf numFmtId="49" fontId="6" fillId="0" borderId="14" xfId="24" applyNumberFormat="1" applyFont="1" applyFill="1" applyBorder="1" applyAlignment="1">
      <alignment horizontal="left" vertical="center" wrapText="1"/>
    </xf>
    <xf numFmtId="2" fontId="10" fillId="0" borderId="14" xfId="1" applyNumberFormat="1" applyFont="1" applyFill="1" applyBorder="1" applyAlignment="1">
      <alignment wrapText="1"/>
    </xf>
    <xf numFmtId="4" fontId="10" fillId="0" borderId="14" xfId="21" applyNumberFormat="1" applyFont="1" applyBorder="1" applyAlignment="1">
      <alignment wrapText="1"/>
    </xf>
    <xf numFmtId="0" fontId="10" fillId="0" borderId="16" xfId="21" applyFont="1" applyBorder="1" applyAlignment="1">
      <alignment horizontal="left"/>
    </xf>
    <xf numFmtId="49" fontId="10" fillId="0" borderId="16" xfId="21" applyNumberFormat="1" applyFont="1" applyFill="1" applyBorder="1" applyAlignment="1">
      <alignment horizontal="left" vertical="center" wrapText="1"/>
    </xf>
    <xf numFmtId="2" fontId="10" fillId="0" borderId="16" xfId="1" applyNumberFormat="1" applyFont="1" applyFill="1" applyBorder="1" applyAlignment="1">
      <alignment wrapText="1"/>
    </xf>
    <xf numFmtId="4" fontId="10" fillId="0" borderId="16" xfId="21" applyNumberFormat="1" applyFont="1" applyBorder="1" applyAlignment="1">
      <alignment wrapText="1"/>
    </xf>
    <xf numFmtId="0" fontId="3" fillId="0" borderId="16" xfId="22" applyFont="1" applyFill="1" applyBorder="1" applyAlignment="1">
      <alignment horizontal="left"/>
    </xf>
    <xf numFmtId="0" fontId="3" fillId="0" borderId="16" xfId="22" applyFont="1" applyFill="1" applyBorder="1" applyAlignment="1"/>
    <xf numFmtId="0" fontId="10" fillId="0" borderId="4" xfId="21" applyFont="1" applyBorder="1" applyAlignment="1">
      <alignment horizontal="left"/>
    </xf>
    <xf numFmtId="49" fontId="10" fillId="0" borderId="4" xfId="21" applyNumberFormat="1" applyFont="1" applyFill="1" applyBorder="1" applyAlignment="1">
      <alignment horizontal="left" vertical="center" wrapText="1"/>
    </xf>
    <xf numFmtId="2" fontId="10" fillId="0" borderId="4" xfId="1" applyNumberFormat="1" applyFont="1" applyFill="1" applyBorder="1" applyAlignment="1">
      <alignment wrapText="1"/>
    </xf>
    <xf numFmtId="4" fontId="10" fillId="0" borderId="4" xfId="21" applyNumberFormat="1" applyFont="1" applyBorder="1" applyAlignment="1">
      <alignment wrapText="1"/>
    </xf>
    <xf numFmtId="49" fontId="18" fillId="0" borderId="16" xfId="0" applyNumberFormat="1" applyFont="1" applyFill="1" applyBorder="1" applyAlignment="1">
      <alignment horizontal="left" vertical="center" wrapText="1"/>
    </xf>
    <xf numFmtId="49" fontId="18" fillId="0" borderId="16" xfId="0" applyNumberFormat="1" applyFont="1" applyFill="1" applyBorder="1" applyAlignment="1">
      <alignment horizontal="left" wrapText="1"/>
    </xf>
    <xf numFmtId="49" fontId="18" fillId="0" borderId="16" xfId="0" applyNumberFormat="1" applyFont="1" applyFill="1" applyBorder="1" applyAlignment="1">
      <alignment horizontal="left" vertical="top" wrapText="1"/>
    </xf>
    <xf numFmtId="0" fontId="18" fillId="0" borderId="16" xfId="21" applyFont="1" applyBorder="1" applyAlignment="1">
      <alignment horizontal="center" vertical="center" wrapText="1"/>
    </xf>
    <xf numFmtId="4" fontId="1" fillId="0" borderId="16" xfId="21" applyNumberFormat="1" applyBorder="1"/>
    <xf numFmtId="4" fontId="18" fillId="0" borderId="16" xfId="21" applyNumberFormat="1" applyFont="1" applyBorder="1"/>
    <xf numFmtId="0" fontId="18" fillId="0" borderId="4" xfId="21" applyFont="1" applyBorder="1" applyAlignment="1">
      <alignment horizontal="center" vertical="center"/>
    </xf>
    <xf numFmtId="4" fontId="18" fillId="0" borderId="4" xfId="21" applyNumberFormat="1" applyFont="1" applyBorder="1"/>
    <xf numFmtId="0" fontId="13" fillId="0" borderId="14" xfId="21" applyFont="1" applyBorder="1" applyAlignment="1">
      <alignment horizontal="center"/>
    </xf>
    <xf numFmtId="49" fontId="13" fillId="0" borderId="14" xfId="0" applyNumberFormat="1" applyFont="1" applyFill="1" applyBorder="1" applyAlignment="1">
      <alignment wrapText="1"/>
    </xf>
    <xf numFmtId="2" fontId="13" fillId="0" borderId="14" xfId="0" applyNumberFormat="1" applyFont="1" applyFill="1" applyBorder="1" applyAlignment="1"/>
    <xf numFmtId="4" fontId="10" fillId="0" borderId="14" xfId="21" applyNumberFormat="1" applyFont="1" applyFill="1" applyBorder="1" applyAlignment="1">
      <alignment horizontal="center" wrapText="1"/>
    </xf>
    <xf numFmtId="4" fontId="10" fillId="0" borderId="14" xfId="21" applyNumberFormat="1" applyFont="1" applyFill="1" applyBorder="1" applyAlignment="1">
      <alignment horizontal="right" wrapText="1"/>
    </xf>
    <xf numFmtId="0" fontId="10" fillId="0" borderId="14" xfId="21" applyFont="1" applyBorder="1"/>
    <xf numFmtId="49" fontId="18" fillId="0" borderId="16" xfId="0" applyNumberFormat="1" applyFont="1" applyFill="1" applyBorder="1" applyAlignment="1"/>
    <xf numFmtId="2" fontId="18" fillId="0" borderId="16" xfId="1" applyNumberFormat="1" applyFont="1" applyFill="1" applyBorder="1" applyAlignment="1"/>
    <xf numFmtId="4" fontId="10" fillId="0" borderId="16" xfId="21" applyNumberFormat="1" applyFont="1" applyFill="1" applyBorder="1" applyAlignment="1">
      <alignment horizontal="center" wrapText="1"/>
    </xf>
    <xf numFmtId="4" fontId="10" fillId="0" borderId="16" xfId="21" applyNumberFormat="1" applyFont="1" applyFill="1" applyBorder="1" applyAlignment="1">
      <alignment horizontal="right" wrapText="1"/>
    </xf>
    <xf numFmtId="0" fontId="10" fillId="0" borderId="16" xfId="21" applyFont="1" applyBorder="1"/>
    <xf numFmtId="49" fontId="18" fillId="0" borderId="4" xfId="0" applyNumberFormat="1" applyFont="1" applyFill="1" applyBorder="1" applyAlignment="1"/>
    <xf numFmtId="2" fontId="18" fillId="0" borderId="4" xfId="1" applyNumberFormat="1" applyFont="1" applyFill="1" applyBorder="1" applyAlignment="1"/>
    <xf numFmtId="4" fontId="10" fillId="0" borderId="4" xfId="21" applyNumberFormat="1" applyFont="1" applyFill="1" applyBorder="1" applyAlignment="1">
      <alignment horizontal="center" wrapText="1"/>
    </xf>
    <xf numFmtId="4" fontId="10" fillId="0" borderId="4" xfId="21" applyNumberFormat="1" applyFont="1" applyFill="1" applyBorder="1" applyAlignment="1">
      <alignment horizontal="right" wrapText="1"/>
    </xf>
    <xf numFmtId="0" fontId="18" fillId="0" borderId="14" xfId="21" applyFont="1" applyBorder="1" applyAlignment="1">
      <alignment horizontal="left"/>
    </xf>
    <xf numFmtId="0" fontId="18" fillId="0" borderId="16" xfId="21" applyFont="1" applyBorder="1" applyAlignment="1">
      <alignment horizontal="left"/>
    </xf>
    <xf numFmtId="0" fontId="18" fillId="0" borderId="4" xfId="21" applyFont="1" applyBorder="1" applyAlignment="1">
      <alignment horizontal="left"/>
    </xf>
    <xf numFmtId="49" fontId="18" fillId="0" borderId="4" xfId="21" applyNumberFormat="1" applyFont="1" applyFill="1" applyBorder="1" applyAlignment="1">
      <alignment horizontal="left" vertical="center" wrapText="1"/>
    </xf>
    <xf numFmtId="0" fontId="21" fillId="0" borderId="14" xfId="21" applyFont="1" applyFill="1" applyBorder="1" applyAlignment="1">
      <alignment horizontal="left" vertical="center"/>
    </xf>
    <xf numFmtId="4" fontId="21" fillId="0" borderId="14" xfId="53" applyNumberFormat="1" applyFont="1" applyFill="1" applyBorder="1" applyAlignment="1">
      <alignment horizontal="right" vertical="center" wrapText="1"/>
    </xf>
    <xf numFmtId="4" fontId="21" fillId="0" borderId="14" xfId="23" applyNumberFormat="1" applyFont="1" applyFill="1" applyBorder="1" applyAlignment="1">
      <alignment horizontal="center" vertical="center" wrapText="1"/>
    </xf>
    <xf numFmtId="0" fontId="21" fillId="0" borderId="16" xfId="21" applyFont="1" applyBorder="1" applyAlignment="1">
      <alignment horizontal="center"/>
    </xf>
    <xf numFmtId="0" fontId="21" fillId="0" borderId="16" xfId="0" applyFont="1" applyFill="1" applyBorder="1" applyAlignment="1">
      <alignment horizontal="left"/>
    </xf>
    <xf numFmtId="4" fontId="21" fillId="0" borderId="16" xfId="53" applyNumberFormat="1" applyFont="1" applyFill="1" applyBorder="1" applyAlignment="1">
      <alignment horizontal="right" vertical="center" wrapText="1"/>
    </xf>
    <xf numFmtId="4" fontId="21" fillId="0" borderId="16" xfId="23" applyNumberFormat="1" applyFont="1" applyFill="1" applyBorder="1" applyAlignment="1">
      <alignment horizontal="center" vertical="center" wrapText="1"/>
    </xf>
    <xf numFmtId="4" fontId="12" fillId="0" borderId="16" xfId="21" applyNumberFormat="1" applyFont="1" applyFill="1" applyBorder="1" applyAlignment="1">
      <alignment horizontal="right" wrapText="1"/>
    </xf>
    <xf numFmtId="0" fontId="12" fillId="0" borderId="16" xfId="21" applyFont="1" applyBorder="1" applyAlignment="1">
      <alignment horizontal="center"/>
    </xf>
    <xf numFmtId="0" fontId="12" fillId="0" borderId="16" xfId="0" applyFont="1" applyFill="1" applyBorder="1" applyAlignment="1">
      <alignment horizontal="left"/>
    </xf>
    <xf numFmtId="4" fontId="12" fillId="0" borderId="16" xfId="1" applyNumberFormat="1" applyFont="1" applyFill="1" applyBorder="1" applyAlignment="1"/>
    <xf numFmtId="49" fontId="12" fillId="0" borderId="16" xfId="0" applyNumberFormat="1" applyFont="1" applyFill="1" applyBorder="1" applyAlignment="1">
      <alignment horizontal="left"/>
    </xf>
    <xf numFmtId="49" fontId="21" fillId="0" borderId="16" xfId="0" applyNumberFormat="1" applyFont="1" applyFill="1" applyBorder="1" applyAlignment="1">
      <alignment horizontal="left"/>
    </xf>
    <xf numFmtId="4" fontId="21" fillId="0" borderId="16" xfId="53" applyNumberFormat="1" applyFont="1" applyFill="1" applyBorder="1" applyAlignment="1"/>
    <xf numFmtId="49" fontId="12" fillId="0" borderId="16" xfId="0" applyNumberFormat="1" applyFont="1" applyFill="1" applyBorder="1" applyAlignment="1">
      <alignment horizontal="left" wrapText="1"/>
    </xf>
    <xf numFmtId="0" fontId="21" fillId="0" borderId="16" xfId="2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left" vertical="center" wrapText="1"/>
    </xf>
    <xf numFmtId="49" fontId="12" fillId="0" borderId="16" xfId="0" applyNumberFormat="1" applyFont="1" applyFill="1" applyBorder="1" applyAlignment="1">
      <alignment vertical="center"/>
    </xf>
    <xf numFmtId="4" fontId="12" fillId="0" borderId="16" xfId="53" applyNumberFormat="1" applyFont="1" applyFill="1" applyBorder="1" applyAlignment="1">
      <alignment vertical="center"/>
    </xf>
    <xf numFmtId="0" fontId="23" fillId="0" borderId="16" xfId="0" applyFont="1" applyFill="1" applyBorder="1" applyAlignment="1">
      <alignment horizontal="left" vertical="center"/>
    </xf>
    <xf numFmtId="4" fontId="12" fillId="0" borderId="16" xfId="53" applyNumberFormat="1" applyFont="1" applyFill="1" applyBorder="1" applyAlignment="1"/>
    <xf numFmtId="0" fontId="12" fillId="0" borderId="4" xfId="21" applyFont="1" applyFill="1" applyBorder="1" applyAlignment="1">
      <alignment horizontal="center" vertical="center"/>
    </xf>
    <xf numFmtId="4" fontId="12" fillId="0" borderId="4" xfId="53" applyNumberFormat="1" applyFont="1" applyFill="1" applyBorder="1" applyAlignment="1"/>
    <xf numFmtId="4" fontId="21" fillId="0" borderId="4" xfId="23" applyNumberFormat="1" applyFont="1" applyFill="1" applyBorder="1" applyAlignment="1">
      <alignment horizontal="center" vertical="center" wrapText="1"/>
    </xf>
    <xf numFmtId="10" fontId="18" fillId="0" borderId="16" xfId="23" applyNumberFormat="1" applyFont="1" applyFill="1" applyBorder="1" applyAlignment="1">
      <alignment horizontal="right" wrapText="1"/>
    </xf>
    <xf numFmtId="4" fontId="18" fillId="0" borderId="16" xfId="1" applyNumberFormat="1" applyFont="1" applyFill="1" applyBorder="1" applyAlignment="1">
      <alignment horizontal="right"/>
    </xf>
    <xf numFmtId="4" fontId="18" fillId="0" borderId="16" xfId="0" applyNumberFormat="1" applyFont="1" applyFill="1" applyBorder="1" applyAlignment="1">
      <alignment horizontal="right"/>
    </xf>
    <xf numFmtId="4" fontId="18" fillId="0" borderId="16" xfId="53" applyNumberFormat="1" applyFont="1" applyFill="1" applyBorder="1" applyAlignment="1">
      <alignment horizontal="right"/>
    </xf>
    <xf numFmtId="0" fontId="18" fillId="0" borderId="16" xfId="21" applyFont="1" applyFill="1" applyBorder="1" applyAlignment="1">
      <alignment horizontal="center"/>
    </xf>
    <xf numFmtId="49" fontId="18" fillId="0" borderId="4" xfId="0" applyNumberFormat="1" applyFont="1" applyFill="1" applyBorder="1" applyAlignment="1">
      <alignment wrapText="1"/>
    </xf>
    <xf numFmtId="4" fontId="18" fillId="0" borderId="4" xfId="1" applyNumberFormat="1" applyFont="1" applyFill="1" applyBorder="1" applyAlignment="1">
      <alignment horizontal="right"/>
    </xf>
    <xf numFmtId="10" fontId="18" fillId="0" borderId="4" xfId="23" applyNumberFormat="1" applyFont="1" applyFill="1" applyBorder="1" applyAlignment="1">
      <alignment horizontal="right" wrapText="1"/>
    </xf>
    <xf numFmtId="0" fontId="18" fillId="0" borderId="14" xfId="21" applyFont="1" applyBorder="1" applyAlignment="1">
      <alignment horizontal="left" vertical="center"/>
    </xf>
    <xf numFmtId="2" fontId="18" fillId="0" borderId="14" xfId="1" applyNumberFormat="1" applyFont="1" applyFill="1" applyBorder="1" applyAlignment="1">
      <alignment horizontal="center" vertical="center" wrapText="1"/>
    </xf>
    <xf numFmtId="2" fontId="18" fillId="0" borderId="14" xfId="1" applyNumberFormat="1" applyFont="1" applyFill="1" applyBorder="1" applyAlignment="1">
      <alignment horizontal="center" wrapText="1"/>
    </xf>
    <xf numFmtId="2" fontId="18" fillId="0" borderId="16" xfId="1" applyNumberFormat="1" applyFont="1" applyFill="1" applyBorder="1" applyAlignment="1">
      <alignment horizontal="center" vertical="center" wrapText="1"/>
    </xf>
    <xf numFmtId="2" fontId="18" fillId="0" borderId="16" xfId="1" applyNumberFormat="1" applyFont="1" applyFill="1" applyBorder="1" applyAlignment="1">
      <alignment horizontal="center" wrapText="1"/>
    </xf>
    <xf numFmtId="2" fontId="18" fillId="0" borderId="4" xfId="1" applyNumberFormat="1" applyFont="1" applyFill="1" applyBorder="1" applyAlignment="1">
      <alignment horizontal="center" vertical="center" wrapText="1"/>
    </xf>
    <xf numFmtId="0" fontId="10" fillId="0" borderId="14" xfId="21" applyFont="1" applyFill="1" applyBorder="1" applyAlignment="1">
      <alignment horizontal="left"/>
    </xf>
    <xf numFmtId="49" fontId="10" fillId="0" borderId="8" xfId="21" applyNumberFormat="1" applyFont="1" applyFill="1" applyBorder="1" applyAlignment="1">
      <alignment horizontal="center" vertical="center" wrapText="1"/>
    </xf>
    <xf numFmtId="0" fontId="10" fillId="0" borderId="16" xfId="21" applyFont="1" applyBorder="1" applyAlignment="1">
      <alignment horizontal="left" vertical="center"/>
    </xf>
    <xf numFmtId="49" fontId="10" fillId="0" borderId="0" xfId="21" applyNumberFormat="1" applyFont="1" applyFill="1" applyBorder="1" applyAlignment="1">
      <alignment horizontal="center" vertical="center" wrapText="1"/>
    </xf>
    <xf numFmtId="0" fontId="10" fillId="0" borderId="16" xfId="21" applyFont="1" applyBorder="1" applyAlignment="1">
      <alignment horizontal="center" wrapText="1"/>
    </xf>
    <xf numFmtId="0" fontId="10" fillId="0" borderId="16" xfId="21" applyFont="1" applyBorder="1" applyAlignment="1">
      <alignment vertical="center"/>
    </xf>
    <xf numFmtId="0" fontId="10" fillId="0" borderId="16" xfId="21" applyFont="1" applyBorder="1" applyAlignment="1">
      <alignment horizontal="center"/>
    </xf>
    <xf numFmtId="0" fontId="9" fillId="0" borderId="15" xfId="21" applyFont="1" applyFill="1" applyBorder="1" applyAlignment="1">
      <alignment horizontal="left" vertical="center" wrapText="1"/>
    </xf>
    <xf numFmtId="4" fontId="9" fillId="0" borderId="4" xfId="21" applyNumberFormat="1" applyFont="1" applyFill="1" applyBorder="1" applyAlignment="1">
      <alignment horizontal="right" vertical="center" wrapText="1"/>
    </xf>
    <xf numFmtId="0" fontId="9" fillId="0" borderId="4" xfId="21" applyFont="1" applyBorder="1"/>
    <xf numFmtId="0" fontId="10" fillId="2" borderId="7" xfId="24" applyFont="1" applyFill="1" applyBorder="1" applyAlignment="1">
      <alignment horizontal="left"/>
    </xf>
    <xf numFmtId="0" fontId="10" fillId="2" borderId="9" xfId="24" applyFont="1" applyFill="1" applyBorder="1" applyAlignment="1">
      <alignment horizontal="left"/>
    </xf>
    <xf numFmtId="43" fontId="10" fillId="0" borderId="14" xfId="1" applyFont="1" applyBorder="1" applyAlignment="1">
      <alignment horizontal="center"/>
    </xf>
    <xf numFmtId="0" fontId="10" fillId="0" borderId="16" xfId="24" applyFont="1" applyBorder="1" applyAlignment="1">
      <alignment horizontal="center"/>
    </xf>
    <xf numFmtId="43" fontId="10" fillId="0" borderId="16" xfId="1" applyFont="1" applyBorder="1" applyAlignment="1">
      <alignment horizontal="center"/>
    </xf>
    <xf numFmtId="0" fontId="10" fillId="2" borderId="10" xfId="24" applyFont="1" applyFill="1" applyBorder="1" applyAlignment="1">
      <alignment horizontal="left"/>
    </xf>
    <xf numFmtId="0" fontId="10" fillId="2" borderId="11" xfId="24" applyFont="1" applyFill="1" applyBorder="1" applyAlignment="1">
      <alignment horizontal="left"/>
    </xf>
    <xf numFmtId="2" fontId="10" fillId="0" borderId="16" xfId="1" applyNumberFormat="1" applyFont="1" applyBorder="1" applyAlignment="1">
      <alignment horizontal="center"/>
    </xf>
    <xf numFmtId="0" fontId="10" fillId="0" borderId="17" xfId="24" applyFont="1" applyFill="1" applyBorder="1" applyAlignment="1">
      <alignment horizontal="left" vertical="center" wrapText="1"/>
    </xf>
    <xf numFmtId="43" fontId="10" fillId="0" borderId="16" xfId="1" applyFont="1" applyFill="1" applyBorder="1" applyAlignment="1">
      <alignment horizontal="right" wrapText="1"/>
    </xf>
    <xf numFmtId="0" fontId="10" fillId="0" borderId="10" xfId="24" applyFont="1" applyBorder="1" applyAlignment="1">
      <alignment horizontal="center"/>
    </xf>
    <xf numFmtId="43" fontId="10" fillId="0" borderId="11" xfId="1" applyFont="1" applyBorder="1" applyAlignment="1">
      <alignment horizontal="center"/>
    </xf>
    <xf numFmtId="0" fontId="4" fillId="0" borderId="4" xfId="24" applyFont="1" applyBorder="1"/>
    <xf numFmtId="43" fontId="4" fillId="0" borderId="4" xfId="1" applyFont="1" applyFill="1" applyBorder="1" applyAlignment="1">
      <alignment horizontal="right" vertical="center" wrapText="1"/>
    </xf>
    <xf numFmtId="0" fontId="24" fillId="0" borderId="0" xfId="16" applyFont="1" applyFill="1" applyBorder="1" applyAlignment="1">
      <alignment vertical="top" wrapText="1"/>
    </xf>
    <xf numFmtId="43" fontId="9" fillId="2" borderId="14" xfId="1" applyFont="1" applyFill="1" applyBorder="1" applyAlignment="1">
      <alignment vertical="center" wrapText="1"/>
    </xf>
    <xf numFmtId="43" fontId="9" fillId="2" borderId="4" xfId="1" applyFont="1" applyFill="1" applyBorder="1" applyAlignment="1">
      <alignment vertical="center" wrapText="1"/>
    </xf>
    <xf numFmtId="0" fontId="9" fillId="2" borderId="14" xfId="21" applyFont="1" applyFill="1" applyBorder="1" applyAlignment="1">
      <alignment vertical="center"/>
    </xf>
    <xf numFmtId="0" fontId="9" fillId="2" borderId="4" xfId="21" applyFont="1" applyFill="1" applyBorder="1" applyAlignment="1">
      <alignment vertical="center"/>
    </xf>
    <xf numFmtId="4" fontId="9" fillId="2" borderId="14" xfId="23" applyNumberFormat="1" applyFont="1" applyFill="1" applyBorder="1" applyAlignment="1">
      <alignment vertical="center" wrapText="1"/>
    </xf>
    <xf numFmtId="4" fontId="9" fillId="2" borderId="4" xfId="23" applyNumberFormat="1" applyFont="1" applyFill="1" applyBorder="1" applyAlignment="1">
      <alignment vertical="center" wrapText="1"/>
    </xf>
    <xf numFmtId="0" fontId="13" fillId="0" borderId="10" xfId="21" applyFont="1" applyBorder="1" applyAlignment="1">
      <alignment horizontal="center"/>
    </xf>
    <xf numFmtId="49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horizontal="right"/>
    </xf>
    <xf numFmtId="4" fontId="13" fillId="0" borderId="0" xfId="53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right"/>
    </xf>
    <xf numFmtId="2" fontId="13" fillId="0" borderId="14" xfId="21" applyNumberFormat="1" applyFont="1" applyFill="1" applyBorder="1" applyAlignment="1">
      <alignment horizontal="right" vertical="center"/>
    </xf>
    <xf numFmtId="0" fontId="1" fillId="0" borderId="0" xfId="21" applyFill="1"/>
    <xf numFmtId="4" fontId="1" fillId="0" borderId="0" xfId="21" applyNumberFormat="1"/>
    <xf numFmtId="43" fontId="18" fillId="0" borderId="16" xfId="1" applyFont="1" applyFill="1" applyBorder="1" applyAlignment="1">
      <alignment horizontal="right"/>
    </xf>
    <xf numFmtId="4" fontId="12" fillId="0" borderId="16" xfId="21" applyNumberFormat="1" applyFont="1" applyFill="1" applyBorder="1" applyAlignment="1">
      <alignment horizontal="right" vertical="center"/>
    </xf>
    <xf numFmtId="4" fontId="13" fillId="0" borderId="14" xfId="21" applyNumberFormat="1" applyFont="1" applyFill="1" applyBorder="1" applyAlignment="1">
      <alignment horizontal="right" vertical="center" wrapText="1"/>
    </xf>
    <xf numFmtId="2" fontId="13" fillId="0" borderId="16" xfId="21" applyNumberFormat="1" applyFont="1" applyBorder="1"/>
    <xf numFmtId="0" fontId="12" fillId="0" borderId="16" xfId="0" applyFont="1" applyFill="1" applyBorder="1" applyAlignment="1">
      <alignment horizontal="left" wrapText="1"/>
    </xf>
    <xf numFmtId="49" fontId="21" fillId="0" borderId="16" xfId="0" applyNumberFormat="1" applyFont="1" applyFill="1" applyBorder="1" applyAlignment="1">
      <alignment horizontal="left" vertical="center" wrapText="1"/>
    </xf>
    <xf numFmtId="49" fontId="12" fillId="0" borderId="4" xfId="0" applyNumberFormat="1" applyFont="1" applyFill="1" applyBorder="1" applyAlignment="1">
      <alignment vertical="center" wrapText="1"/>
    </xf>
    <xf numFmtId="0" fontId="13" fillId="0" borderId="14" xfId="21" applyFont="1" applyFill="1" applyBorder="1" applyAlignment="1">
      <alignment horizontal="left" vertical="center"/>
    </xf>
    <xf numFmtId="4" fontId="13" fillId="0" borderId="14" xfId="23" applyNumberFormat="1" applyFont="1" applyFill="1" applyBorder="1" applyAlignment="1">
      <alignment horizontal="right" wrapText="1"/>
    </xf>
    <xf numFmtId="10" fontId="13" fillId="0" borderId="14" xfId="23" applyNumberFormat="1" applyFont="1" applyFill="1" applyBorder="1" applyAlignment="1">
      <alignment horizontal="right" wrapText="1"/>
    </xf>
    <xf numFmtId="0" fontId="13" fillId="0" borderId="16" xfId="21" applyFont="1" applyFill="1" applyBorder="1" applyAlignment="1">
      <alignment horizontal="center" vertical="center"/>
    </xf>
    <xf numFmtId="0" fontId="13" fillId="0" borderId="16" xfId="21" applyFont="1" applyFill="1" applyBorder="1" applyAlignment="1">
      <alignment horizontal="left" vertical="center"/>
    </xf>
    <xf numFmtId="4" fontId="13" fillId="0" borderId="16" xfId="23" applyNumberFormat="1" applyFont="1" applyFill="1" applyBorder="1" applyAlignment="1">
      <alignment horizontal="right" wrapText="1"/>
    </xf>
    <xf numFmtId="10" fontId="13" fillId="0" borderId="16" xfId="23" applyNumberFormat="1" applyFont="1" applyFill="1" applyBorder="1" applyAlignment="1">
      <alignment horizontal="right" wrapText="1"/>
    </xf>
    <xf numFmtId="49" fontId="13" fillId="0" borderId="16" xfId="0" applyNumberFormat="1" applyFont="1" applyFill="1" applyBorder="1" applyAlignment="1"/>
    <xf numFmtId="4" fontId="13" fillId="0" borderId="16" xfId="0" applyNumberFormat="1" applyFont="1" applyFill="1" applyBorder="1" applyAlignment="1">
      <alignment horizontal="right"/>
    </xf>
    <xf numFmtId="49" fontId="13" fillId="0" borderId="16" xfId="0" applyNumberFormat="1" applyFont="1" applyFill="1" applyBorder="1" applyAlignment="1">
      <alignment wrapText="1"/>
    </xf>
    <xf numFmtId="4" fontId="13" fillId="0" borderId="16" xfId="1" applyNumberFormat="1" applyFont="1" applyFill="1" applyBorder="1" applyAlignment="1">
      <alignment horizontal="right"/>
    </xf>
    <xf numFmtId="4" fontId="13" fillId="0" borderId="16" xfId="53" applyNumberFormat="1" applyFont="1" applyFill="1" applyBorder="1" applyAlignment="1">
      <alignment horizontal="right"/>
    </xf>
    <xf numFmtId="43" fontId="12" fillId="0" borderId="16" xfId="21" applyNumberFormat="1" applyFont="1" applyFill="1" applyBorder="1" applyAlignment="1">
      <alignment horizontal="center" vertical="center"/>
    </xf>
    <xf numFmtId="43" fontId="18" fillId="0" borderId="16" xfId="1" applyFont="1" applyFill="1" applyBorder="1" applyAlignment="1">
      <alignment horizontal="right" wrapText="1"/>
    </xf>
    <xf numFmtId="43" fontId="18" fillId="0" borderId="16" xfId="1" applyFont="1" applyFill="1" applyBorder="1" applyAlignment="1">
      <alignment horizontal="center" wrapText="1"/>
    </xf>
    <xf numFmtId="43" fontId="18" fillId="0" borderId="4" xfId="1" applyFont="1" applyFill="1" applyBorder="1" applyAlignment="1">
      <alignment horizontal="center" vertical="center" wrapText="1"/>
    </xf>
    <xf numFmtId="4" fontId="10" fillId="0" borderId="14" xfId="21" applyNumberFormat="1" applyFont="1" applyFill="1" applyBorder="1" applyAlignment="1">
      <alignment horizontal="center" vertical="center" wrapText="1"/>
    </xf>
    <xf numFmtId="4" fontId="10" fillId="0" borderId="14" xfId="21" applyNumberFormat="1" applyFont="1" applyFill="1" applyBorder="1" applyAlignment="1">
      <alignment vertical="center" wrapText="1"/>
    </xf>
    <xf numFmtId="4" fontId="10" fillId="0" borderId="16" xfId="21" applyNumberFormat="1" applyFont="1" applyFill="1" applyBorder="1" applyAlignment="1">
      <alignment vertical="center" wrapText="1"/>
    </xf>
    <xf numFmtId="4" fontId="10" fillId="0" borderId="16" xfId="21" applyNumberFormat="1" applyFont="1" applyFill="1" applyBorder="1" applyAlignment="1">
      <alignment horizontal="right" vertical="center" wrapText="1"/>
    </xf>
    <xf numFmtId="4" fontId="12" fillId="0" borderId="8" xfId="21" applyNumberFormat="1" applyFont="1" applyFill="1" applyBorder="1" applyAlignment="1">
      <alignment horizontal="right" vertical="center"/>
    </xf>
    <xf numFmtId="0" fontId="12" fillId="0" borderId="0" xfId="21" applyFont="1" applyFill="1" applyBorder="1" applyAlignment="1">
      <alignment horizontal="left" vertical="center"/>
    </xf>
    <xf numFmtId="168" fontId="12" fillId="0" borderId="0" xfId="1" applyNumberFormat="1" applyFont="1" applyFill="1" applyBorder="1" applyAlignment="1">
      <alignment horizontal="right" vertical="center"/>
    </xf>
    <xf numFmtId="4" fontId="12" fillId="0" borderId="0" xfId="21" applyNumberFormat="1" applyFont="1" applyFill="1" applyBorder="1" applyAlignment="1">
      <alignment horizontal="right" vertical="center" wrapText="1"/>
    </xf>
    <xf numFmtId="4" fontId="12" fillId="0" borderId="11" xfId="21" applyNumberFormat="1" applyFont="1" applyFill="1" applyBorder="1" applyAlignment="1">
      <alignment horizontal="right" vertical="center" wrapText="1"/>
    </xf>
    <xf numFmtId="2" fontId="12" fillId="0" borderId="0" xfId="21" applyNumberFormat="1" applyFont="1" applyFill="1" applyBorder="1" applyAlignment="1">
      <alignment horizontal="right" vertical="center"/>
    </xf>
    <xf numFmtId="0" fontId="12" fillId="0" borderId="0" xfId="21" applyFont="1" applyFill="1" applyBorder="1" applyAlignment="1">
      <alignment horizontal="left" vertical="center" wrapText="1"/>
    </xf>
    <xf numFmtId="2" fontId="12" fillId="0" borderId="0" xfId="1" applyNumberFormat="1" applyFont="1" applyFill="1" applyBorder="1" applyAlignment="1"/>
    <xf numFmtId="0" fontId="12" fillId="0" borderId="10" xfId="2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wrapText="1"/>
    </xf>
    <xf numFmtId="0" fontId="21" fillId="0" borderId="10" xfId="2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wrapText="1"/>
    </xf>
    <xf numFmtId="43" fontId="21" fillId="0" borderId="0" xfId="1" applyFont="1" applyFill="1" applyBorder="1" applyAlignment="1"/>
    <xf numFmtId="49" fontId="12" fillId="0" borderId="0" xfId="0" applyNumberFormat="1" applyFont="1" applyFill="1" applyBorder="1" applyAlignment="1"/>
    <xf numFmtId="43" fontId="12" fillId="0" borderId="0" xfId="1" applyFont="1" applyFill="1" applyBorder="1" applyAlignment="1"/>
    <xf numFmtId="44" fontId="12" fillId="0" borderId="0" xfId="1" applyNumberFormat="1" applyFont="1" applyFill="1" applyBorder="1" applyAlignment="1"/>
    <xf numFmtId="4" fontId="12" fillId="0" borderId="5" xfId="21" applyNumberFormat="1" applyFont="1" applyFill="1" applyBorder="1" applyAlignment="1">
      <alignment horizontal="right" vertical="center" wrapText="1"/>
    </xf>
    <xf numFmtId="4" fontId="12" fillId="0" borderId="13" xfId="21" applyNumberFormat="1" applyFont="1" applyFill="1" applyBorder="1" applyAlignment="1">
      <alignment horizontal="right" vertical="center" wrapText="1"/>
    </xf>
    <xf numFmtId="4" fontId="12" fillId="0" borderId="0" xfId="21" applyNumberFormat="1" applyFont="1" applyFill="1" applyBorder="1" applyAlignment="1">
      <alignment horizontal="right" vertical="center"/>
    </xf>
    <xf numFmtId="4" fontId="12" fillId="0" borderId="11" xfId="21" applyNumberFormat="1" applyFont="1" applyFill="1" applyBorder="1" applyAlignment="1">
      <alignment horizontal="right" vertical="center"/>
    </xf>
    <xf numFmtId="4" fontId="18" fillId="0" borderId="16" xfId="21" applyNumberFormat="1" applyFont="1" applyFill="1" applyBorder="1" applyAlignment="1"/>
    <xf numFmtId="0" fontId="1" fillId="0" borderId="16" xfId="21" applyFont="1" applyFill="1" applyBorder="1"/>
    <xf numFmtId="4" fontId="18" fillId="0" borderId="16" xfId="1" applyNumberFormat="1" applyFont="1" applyFill="1" applyBorder="1" applyAlignment="1">
      <alignment horizontal="right" wrapText="1"/>
    </xf>
    <xf numFmtId="4" fontId="18" fillId="0" borderId="16" xfId="1" applyNumberFormat="1" applyFont="1" applyFill="1" applyBorder="1"/>
    <xf numFmtId="0" fontId="1" fillId="0" borderId="16" xfId="21" applyFill="1" applyBorder="1"/>
    <xf numFmtId="0" fontId="18" fillId="0" borderId="16" xfId="21" applyFont="1" applyFill="1" applyBorder="1"/>
    <xf numFmtId="43" fontId="1" fillId="0" borderId="16" xfId="1" applyFill="1" applyBorder="1"/>
    <xf numFmtId="2" fontId="13" fillId="0" borderId="16" xfId="21" applyNumberFormat="1" applyFont="1" applyFill="1" applyBorder="1"/>
    <xf numFmtId="2" fontId="18" fillId="0" borderId="16" xfId="21" applyNumberFormat="1" applyFont="1" applyFill="1" applyBorder="1"/>
    <xf numFmtId="0" fontId="18" fillId="0" borderId="4" xfId="21" applyFont="1" applyFill="1" applyBorder="1"/>
    <xf numFmtId="0" fontId="1" fillId="0" borderId="4" xfId="21" applyFill="1" applyBorder="1"/>
    <xf numFmtId="4" fontId="18" fillId="0" borderId="14" xfId="21" applyNumberFormat="1" applyFont="1" applyFill="1" applyBorder="1"/>
    <xf numFmtId="0" fontId="8" fillId="0" borderId="0" xfId="21" applyFont="1" applyAlignment="1">
      <alignment horizontal="center" vertical="center"/>
    </xf>
    <xf numFmtId="0" fontId="8" fillId="0" borderId="0" xfId="21" applyFont="1" applyAlignment="1">
      <alignment horizontal="center"/>
    </xf>
    <xf numFmtId="0" fontId="24" fillId="0" borderId="0" xfId="16" applyFont="1" applyFill="1" applyBorder="1" applyAlignment="1">
      <alignment horizontal="center" vertical="top" wrapText="1"/>
    </xf>
    <xf numFmtId="0" fontId="3" fillId="2" borderId="14" xfId="14" applyFont="1" applyFill="1" applyBorder="1" applyAlignment="1">
      <alignment horizontal="center" vertical="center" wrapText="1"/>
    </xf>
    <xf numFmtId="0" fontId="3" fillId="2" borderId="4" xfId="14" applyFont="1" applyFill="1" applyBorder="1" applyAlignment="1">
      <alignment horizontal="center" vertical="center" wrapText="1"/>
    </xf>
  </cellXfs>
  <cellStyles count="71">
    <cellStyle name="=C:\WINNT\SYSTEM32\COMMAND.COM" xfId="20"/>
    <cellStyle name="Euro" xfId="54"/>
    <cellStyle name="Hipervínculo 2" xfId="55"/>
    <cellStyle name="Millares" xfId="1" builtinId="3"/>
    <cellStyle name="Millares 15 2" xfId="10"/>
    <cellStyle name="Millares 2" xfId="56"/>
    <cellStyle name="Millares 2 2" xfId="12"/>
    <cellStyle name="Millares 2 2 2" xfId="57"/>
    <cellStyle name="Millares 2 2 2 2" xfId="11"/>
    <cellStyle name="Millares 2 3" xfId="43"/>
    <cellStyle name="Millares 3" xfId="58"/>
    <cellStyle name="Millares 4" xfId="59"/>
    <cellStyle name="Millares 5" xfId="18"/>
    <cellStyle name="Millares 6 2" xfId="23"/>
    <cellStyle name="Millares 6 3" xfId="26"/>
    <cellStyle name="Moneda" xfId="53" builtinId="4"/>
    <cellStyle name="Moneda 2" xfId="60"/>
    <cellStyle name="Moneda 2 2" xfId="13"/>
    <cellStyle name="Moneda 3" xfId="34"/>
    <cellStyle name="Normal" xfId="0" builtinId="0"/>
    <cellStyle name="Normal 10" xfId="38"/>
    <cellStyle name="Normal 10 2" xfId="35"/>
    <cellStyle name="Normal 10 3" xfId="8"/>
    <cellStyle name="Normal 10 6" xfId="48"/>
    <cellStyle name="Normal 11" xfId="17"/>
    <cellStyle name="Normal 11 2" xfId="21"/>
    <cellStyle name="Normal 11 3" xfId="24"/>
    <cellStyle name="Normal 13" xfId="28"/>
    <cellStyle name="Normal 13 2" xfId="29"/>
    <cellStyle name="Normal 15" xfId="14"/>
    <cellStyle name="Normal 15 2" xfId="4"/>
    <cellStyle name="Normal 2" xfId="39"/>
    <cellStyle name="Normal 2 13" xfId="15"/>
    <cellStyle name="Normal 2 2" xfId="16"/>
    <cellStyle name="Normal 2 2 2 4" xfId="6"/>
    <cellStyle name="Normal 2 3" xfId="61"/>
    <cellStyle name="Normal 2 3 2" xfId="3"/>
    <cellStyle name="Normal 2 5 2" xfId="22"/>
    <cellStyle name="Normal 2 5 3" xfId="25"/>
    <cellStyle name="Normal 21 3" xfId="2"/>
    <cellStyle name="Normal 23" xfId="7"/>
    <cellStyle name="Normal 25 2" xfId="9"/>
    <cellStyle name="Normal 3" xfId="40"/>
    <cellStyle name="Normal 3 2" xfId="41"/>
    <cellStyle name="Normal 3 5" xfId="5"/>
    <cellStyle name="Normal 4" xfId="37"/>
    <cellStyle name="Normal 4 2" xfId="27"/>
    <cellStyle name="Normal 4 2 2" xfId="46"/>
    <cellStyle name="Normal 5" xfId="36"/>
    <cellStyle name="Normal 6" xfId="30"/>
    <cellStyle name="Normal 6 2" xfId="62"/>
    <cellStyle name="Normal 6 3" xfId="63"/>
    <cellStyle name="Normal 6 3 2 2" xfId="51"/>
    <cellStyle name="Normal 6 3 2 2 3" xfId="33"/>
    <cellStyle name="Normal 6 4" xfId="52"/>
    <cellStyle name="Normal 6 6" xfId="64"/>
    <cellStyle name="Normal 6 6 2" xfId="65"/>
    <cellStyle name="Normal 6 7" xfId="42"/>
    <cellStyle name="Normal 6 8 2" xfId="45"/>
    <cellStyle name="Normal 7" xfId="31"/>
    <cellStyle name="Normal 7 2" xfId="32"/>
    <cellStyle name="Normal 7 3" xfId="66"/>
    <cellStyle name="Normal 7 3 2" xfId="47"/>
    <cellStyle name="Normal 7 4" xfId="19"/>
    <cellStyle name="Normal 8" xfId="67"/>
    <cellStyle name="Normal 9" xfId="68"/>
    <cellStyle name="Normal 9 2" xfId="69"/>
    <cellStyle name="Normal 9 3" xfId="44"/>
    <cellStyle name="Porcentaje" xfId="70" builtinId="5"/>
    <cellStyle name="Porcentaje 2 2" xfId="49"/>
    <cellStyle name="Porcentual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co/Downloads/ELBERT/Notas%20a%20los%20estados%20Financieros/Anexo%203%20y%204%20Transferencia,%20registros%20contables%20y%20destino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5235\Auditoria%20Financiera%20(server)\Yeimily\ASF\CP%20ORDAZ\DICTAMEN\Dictamen%20Recursos%20Seguro%20Popular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S\Proceso%20de%20fiscalizaci&#243;n%20cuenta%20%202017\1.-%20CARPETA%20DE%20FISCALIZACION%20C.%20P.%202017%20Aprobados\ANEXOS%20A%20ENVIAR%20A%20LOS%20MUNICIPIOS%202017%20(4-04-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"/>
      <sheetName val="Anexo 3"/>
      <sheetName val="Anexo 3A"/>
      <sheetName val="Anexo 3B"/>
      <sheetName val="Anexo 4A"/>
      <sheetName val="Anexo 4B"/>
      <sheetName val="Anexo 4C"/>
      <sheetName val="Anexo 4D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>
        <row r="2">
          <cell r="X2" t="str">
            <v>Sí</v>
          </cell>
        </row>
        <row r="3">
          <cell r="X3" t="str">
            <v>No</v>
          </cell>
        </row>
      </sheetData>
      <sheetData sheetId="6"/>
      <sheetData sheetId="7"/>
      <sheetData sheetId="8"/>
      <sheetData sheetId="9">
        <row r="2">
          <cell r="M2" t="str">
            <v>Agua y Saneamiento</v>
          </cell>
        </row>
        <row r="3">
          <cell r="M3" t="str">
            <v>Educación</v>
          </cell>
        </row>
        <row r="4">
          <cell r="M4" t="str">
            <v>Otros Proyectos</v>
          </cell>
        </row>
        <row r="5">
          <cell r="M5" t="str">
            <v>Salud</v>
          </cell>
        </row>
        <row r="6">
          <cell r="M6" t="str">
            <v>Urbanización</v>
          </cell>
        </row>
        <row r="7">
          <cell r="M7" t="str">
            <v>Vivienda</v>
          </cell>
        </row>
        <row r="8">
          <cell r="M8" t="str">
            <v>Especial</v>
          </cell>
        </row>
        <row r="95">
          <cell r="B95" t="str">
            <v>Arrendamiento de vehículos para la verificación y seguimiento de las obras y acciones</v>
          </cell>
        </row>
        <row r="96">
          <cell r="B96" t="str">
            <v>Contratación de servicios de consultoría para la realización de estudios y evaluación de proyectos</v>
          </cell>
        </row>
        <row r="97">
          <cell r="B97" t="str">
            <v>Adquisición de material y equipo fotográfico para la verificación y seguimiento de las obras</v>
          </cell>
        </row>
        <row r="98">
          <cell r="B98" t="str">
            <v>Adquisición de equipo topográfico</v>
          </cell>
        </row>
        <row r="99">
          <cell r="B99" t="str">
            <v>Mantenimiento y reparación de vehículos para la verificación y el seguimiento de las obras realizadas</v>
          </cell>
        </row>
        <row r="102">
          <cell r="B102" t="str">
            <v>Instalación y habilitación de estaciones tecnológicas interactivas (kioscos digitales)</v>
          </cell>
        </row>
        <row r="103">
          <cell r="B103" t="str">
            <v>Acondicionamiento de espacios físicos</v>
          </cell>
        </row>
        <row r="104">
          <cell r="B104" t="str">
            <v>Actualización del catastro municipal, padrón de contribuyentes y/o tarifas</v>
          </cell>
        </row>
        <row r="105">
          <cell r="B105" t="str">
            <v>Adquisición de software y hardware</v>
          </cell>
        </row>
        <row r="106">
          <cell r="B106" t="str">
            <v>Creación de módulos de participación y consulta ciudadana para el seguimiento de los planes y programas de gobierno</v>
          </cell>
        </row>
        <row r="107">
          <cell r="B107" t="str">
            <v>Creación y actualización de la normatividad municipal y de las demarcaciones territoriales del distrito federal</v>
          </cell>
        </row>
        <row r="108">
          <cell r="B108" t="str">
            <v>Cursos de capacitación y actualización que fomenten la formación de los servidores públicos municipales (no incluye estudios universitarios y de posgrado)</v>
          </cell>
        </row>
        <row r="109">
          <cell r="B109" t="str">
            <v>Elaboración e implementación de un programa para el desarrollo institucional municipal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tamen"/>
      <sheetName val="Transparencia"/>
      <sheetName val="Evaluación de Normativa"/>
    </sheetNames>
    <sheetDataSet>
      <sheetData sheetId="0">
        <row r="6">
          <cell r="B6">
            <v>0</v>
          </cell>
          <cell r="C6" t="str">
            <v>OPINIÓN NEGATIVA</v>
          </cell>
        </row>
        <row r="7">
          <cell r="B7">
            <v>1</v>
          </cell>
          <cell r="C7" t="str">
            <v>OPINIÓN NEGATIVA</v>
          </cell>
        </row>
        <row r="8">
          <cell r="B8">
            <v>2</v>
          </cell>
          <cell r="C8" t="str">
            <v>OPINIÓN NEGATIVA</v>
          </cell>
        </row>
        <row r="9">
          <cell r="B9">
            <v>3</v>
          </cell>
          <cell r="C9" t="str">
            <v>OPINIÓN CON SALVEDAD</v>
          </cell>
        </row>
        <row r="10">
          <cell r="B10">
            <v>4</v>
          </cell>
          <cell r="C10" t="str">
            <v>OPINIÓN CON SALVEDAD</v>
          </cell>
        </row>
        <row r="11">
          <cell r="B11">
            <v>5</v>
          </cell>
          <cell r="C11" t="str">
            <v>OPINIÓN LIMPIA</v>
          </cell>
        </row>
        <row r="16">
          <cell r="B16">
            <v>0</v>
          </cell>
          <cell r="C16">
            <v>3</v>
          </cell>
        </row>
        <row r="17">
          <cell r="B17">
            <v>1E-3</v>
          </cell>
          <cell r="C17">
            <v>3</v>
          </cell>
        </row>
        <row r="18">
          <cell r="B18">
            <v>2E-3</v>
          </cell>
          <cell r="C18">
            <v>3</v>
          </cell>
        </row>
        <row r="19">
          <cell r="B19">
            <v>3.0000000000000001E-3</v>
          </cell>
          <cell r="C19">
            <v>3</v>
          </cell>
        </row>
        <row r="20">
          <cell r="B20">
            <v>4.0000000000000001E-3</v>
          </cell>
          <cell r="C20">
            <v>3</v>
          </cell>
        </row>
        <row r="21">
          <cell r="B21">
            <v>5.0000000000000001E-3</v>
          </cell>
          <cell r="C21">
            <v>3</v>
          </cell>
        </row>
        <row r="22">
          <cell r="B22">
            <v>6.0000000000000001E-3</v>
          </cell>
          <cell r="C22">
            <v>3</v>
          </cell>
        </row>
        <row r="23">
          <cell r="B23">
            <v>7.0000000000000001E-3</v>
          </cell>
          <cell r="C23">
            <v>3</v>
          </cell>
        </row>
        <row r="24">
          <cell r="B24">
            <v>8.0000000000000002E-3</v>
          </cell>
          <cell r="C24">
            <v>3</v>
          </cell>
        </row>
        <row r="25">
          <cell r="B25">
            <v>8.9999999999999993E-3</v>
          </cell>
          <cell r="C25">
            <v>3</v>
          </cell>
        </row>
        <row r="26">
          <cell r="B26">
            <v>0.01</v>
          </cell>
          <cell r="C26">
            <v>3</v>
          </cell>
        </row>
        <row r="27">
          <cell r="B27">
            <v>1.0999999999999999E-2</v>
          </cell>
          <cell r="C27">
            <v>3</v>
          </cell>
        </row>
        <row r="28">
          <cell r="B28">
            <v>1.2E-2</v>
          </cell>
          <cell r="C28">
            <v>3</v>
          </cell>
        </row>
        <row r="29">
          <cell r="B29">
            <v>1.2999999999999999E-2</v>
          </cell>
          <cell r="C29">
            <v>3</v>
          </cell>
        </row>
        <row r="30">
          <cell r="B30">
            <v>1.4E-2</v>
          </cell>
          <cell r="C30">
            <v>3</v>
          </cell>
        </row>
        <row r="31">
          <cell r="B31">
            <v>1.4999999999999999E-2</v>
          </cell>
          <cell r="C31">
            <v>3</v>
          </cell>
        </row>
        <row r="32">
          <cell r="B32">
            <v>1.6E-2</v>
          </cell>
          <cell r="C32">
            <v>3</v>
          </cell>
        </row>
        <row r="33">
          <cell r="B33">
            <v>1.7000000000000001E-2</v>
          </cell>
          <cell r="C33">
            <v>3</v>
          </cell>
        </row>
        <row r="34">
          <cell r="B34">
            <v>1.7999999999999999E-2</v>
          </cell>
          <cell r="C34">
            <v>3</v>
          </cell>
        </row>
        <row r="35">
          <cell r="B35">
            <v>1.9E-2</v>
          </cell>
          <cell r="C35">
            <v>3</v>
          </cell>
        </row>
        <row r="36">
          <cell r="B36">
            <v>0.02</v>
          </cell>
          <cell r="C36">
            <v>3</v>
          </cell>
        </row>
        <row r="37">
          <cell r="B37">
            <v>2.1000000000000001E-2</v>
          </cell>
          <cell r="C37">
            <v>3</v>
          </cell>
        </row>
        <row r="38">
          <cell r="B38">
            <v>2.1999999999999999E-2</v>
          </cell>
          <cell r="C38">
            <v>3</v>
          </cell>
        </row>
        <row r="39">
          <cell r="B39">
            <v>2.3E-2</v>
          </cell>
          <cell r="C39">
            <v>3</v>
          </cell>
        </row>
        <row r="40">
          <cell r="B40">
            <v>2.4E-2</v>
          </cell>
          <cell r="C40">
            <v>3</v>
          </cell>
        </row>
        <row r="41">
          <cell r="B41">
            <v>2.5000000000000001E-2</v>
          </cell>
          <cell r="C41">
            <v>3</v>
          </cell>
        </row>
        <row r="42">
          <cell r="B42">
            <v>2.5999999999999999E-2</v>
          </cell>
          <cell r="C42">
            <v>3</v>
          </cell>
        </row>
        <row r="43">
          <cell r="B43">
            <v>2.7E-2</v>
          </cell>
          <cell r="C43">
            <v>3</v>
          </cell>
        </row>
        <row r="44">
          <cell r="B44">
            <v>2.8000000000000001E-2</v>
          </cell>
          <cell r="C44">
            <v>3</v>
          </cell>
        </row>
        <row r="45">
          <cell r="B45">
            <v>2.9000000000000001E-2</v>
          </cell>
          <cell r="C45">
            <v>3</v>
          </cell>
        </row>
        <row r="46">
          <cell r="B46">
            <v>0.03</v>
          </cell>
          <cell r="C46">
            <v>3</v>
          </cell>
        </row>
        <row r="47">
          <cell r="B47">
            <v>3.1E-2</v>
          </cell>
          <cell r="C47">
            <v>3</v>
          </cell>
        </row>
        <row r="48">
          <cell r="B48">
            <v>3.2000000000000001E-2</v>
          </cell>
          <cell r="C48">
            <v>3</v>
          </cell>
        </row>
        <row r="49">
          <cell r="B49">
            <v>3.3000000000000002E-2</v>
          </cell>
          <cell r="C49">
            <v>3</v>
          </cell>
        </row>
        <row r="50">
          <cell r="B50">
            <v>3.4000000000000002E-2</v>
          </cell>
          <cell r="C50">
            <v>3</v>
          </cell>
        </row>
        <row r="51">
          <cell r="B51">
            <v>3.5000000000000003E-2</v>
          </cell>
          <cell r="C51">
            <v>3</v>
          </cell>
        </row>
        <row r="52">
          <cell r="B52">
            <v>3.5999999999999997E-2</v>
          </cell>
          <cell r="C52">
            <v>3</v>
          </cell>
        </row>
        <row r="53">
          <cell r="B53">
            <v>3.6999999999999998E-2</v>
          </cell>
          <cell r="C53">
            <v>3</v>
          </cell>
        </row>
        <row r="54">
          <cell r="B54">
            <v>3.7999999999999999E-2</v>
          </cell>
          <cell r="C54">
            <v>3</v>
          </cell>
        </row>
        <row r="55">
          <cell r="B55">
            <v>3.9E-2</v>
          </cell>
          <cell r="C55">
            <v>3</v>
          </cell>
        </row>
        <row r="56">
          <cell r="B56">
            <v>0.04</v>
          </cell>
          <cell r="C56">
            <v>3</v>
          </cell>
        </row>
        <row r="57">
          <cell r="B57">
            <v>4.1000000000000002E-2</v>
          </cell>
          <cell r="C57">
            <v>3</v>
          </cell>
        </row>
        <row r="58">
          <cell r="B58">
            <v>4.2000000000000003E-2</v>
          </cell>
          <cell r="C58">
            <v>3</v>
          </cell>
        </row>
        <row r="59">
          <cell r="B59">
            <v>4.2999999999999997E-2</v>
          </cell>
          <cell r="C59">
            <v>3</v>
          </cell>
        </row>
        <row r="60">
          <cell r="B60">
            <v>4.3999999999999997E-2</v>
          </cell>
          <cell r="C60">
            <v>3</v>
          </cell>
        </row>
        <row r="61">
          <cell r="B61">
            <v>4.4999999999999998E-2</v>
          </cell>
          <cell r="C61">
            <v>3</v>
          </cell>
        </row>
        <row r="62">
          <cell r="B62">
            <v>4.5999999999999999E-2</v>
          </cell>
          <cell r="C62">
            <v>3</v>
          </cell>
        </row>
        <row r="63">
          <cell r="B63">
            <v>4.7E-2</v>
          </cell>
          <cell r="C63">
            <v>3</v>
          </cell>
        </row>
        <row r="64">
          <cell r="B64">
            <v>4.8000000000000001E-2</v>
          </cell>
          <cell r="C64">
            <v>3</v>
          </cell>
        </row>
        <row r="65">
          <cell r="B65">
            <v>4.9000000000000002E-2</v>
          </cell>
          <cell r="C65">
            <v>3</v>
          </cell>
        </row>
        <row r="66">
          <cell r="B66">
            <v>0.05</v>
          </cell>
          <cell r="C66">
            <v>3</v>
          </cell>
        </row>
        <row r="67">
          <cell r="B67">
            <v>5.0999999999999997E-2</v>
          </cell>
          <cell r="C67">
            <v>2</v>
          </cell>
        </row>
        <row r="68">
          <cell r="B68">
            <v>5.1999999999999998E-2</v>
          </cell>
          <cell r="C68">
            <v>2</v>
          </cell>
        </row>
        <row r="69">
          <cell r="B69">
            <v>5.2999999999999999E-2</v>
          </cell>
          <cell r="C69">
            <v>2</v>
          </cell>
        </row>
        <row r="70">
          <cell r="B70">
            <v>5.3999999999999999E-2</v>
          </cell>
          <cell r="C70">
            <v>2</v>
          </cell>
        </row>
        <row r="71">
          <cell r="B71">
            <v>5.5E-2</v>
          </cell>
          <cell r="C71">
            <v>2</v>
          </cell>
        </row>
        <row r="72">
          <cell r="B72">
            <v>5.6000000000000001E-2</v>
          </cell>
          <cell r="C72">
            <v>2</v>
          </cell>
        </row>
        <row r="73">
          <cell r="B73">
            <v>5.7000000000000002E-2</v>
          </cell>
          <cell r="C73">
            <v>2</v>
          </cell>
        </row>
        <row r="74">
          <cell r="B74">
            <v>5.8000000000000003E-2</v>
          </cell>
          <cell r="C74">
            <v>2</v>
          </cell>
        </row>
        <row r="75">
          <cell r="B75">
            <v>5.8999999999999997E-2</v>
          </cell>
          <cell r="C75">
            <v>2</v>
          </cell>
        </row>
        <row r="76">
          <cell r="B76">
            <v>0.06</v>
          </cell>
          <cell r="C76">
            <v>2</v>
          </cell>
        </row>
        <row r="77">
          <cell r="B77">
            <v>6.0999999999999999E-2</v>
          </cell>
          <cell r="C77">
            <v>2</v>
          </cell>
        </row>
        <row r="78">
          <cell r="B78">
            <v>6.2E-2</v>
          </cell>
          <cell r="C78">
            <v>2</v>
          </cell>
        </row>
        <row r="79">
          <cell r="B79">
            <v>6.3E-2</v>
          </cell>
          <cell r="C79">
            <v>2</v>
          </cell>
        </row>
        <row r="80">
          <cell r="B80">
            <v>6.4000000000000001E-2</v>
          </cell>
          <cell r="C80">
            <v>2</v>
          </cell>
        </row>
        <row r="81">
          <cell r="B81">
            <v>6.5000000000000002E-2</v>
          </cell>
          <cell r="C81">
            <v>2</v>
          </cell>
        </row>
        <row r="82">
          <cell r="B82">
            <v>6.6000000000000003E-2</v>
          </cell>
          <cell r="C82">
            <v>2</v>
          </cell>
        </row>
        <row r="83">
          <cell r="B83">
            <v>6.7000000000000004E-2</v>
          </cell>
          <cell r="C83">
            <v>2</v>
          </cell>
        </row>
        <row r="84">
          <cell r="B84">
            <v>6.8000000000000005E-2</v>
          </cell>
          <cell r="C84">
            <v>2</v>
          </cell>
        </row>
        <row r="85">
          <cell r="B85">
            <v>6.9000000000000006E-2</v>
          </cell>
          <cell r="C85">
            <v>2</v>
          </cell>
        </row>
        <row r="86">
          <cell r="B86">
            <v>7.0000000000000007E-2</v>
          </cell>
          <cell r="C86">
            <v>2</v>
          </cell>
        </row>
        <row r="87">
          <cell r="B87">
            <v>7.0999999999999994E-2</v>
          </cell>
          <cell r="C87">
            <v>2</v>
          </cell>
        </row>
        <row r="88">
          <cell r="B88">
            <v>7.1999999999999995E-2</v>
          </cell>
          <cell r="C88">
            <v>2</v>
          </cell>
        </row>
        <row r="89">
          <cell r="B89">
            <v>7.2999999999999995E-2</v>
          </cell>
          <cell r="C89">
            <v>2</v>
          </cell>
        </row>
        <row r="90">
          <cell r="B90">
            <v>7.3999999999999996E-2</v>
          </cell>
          <cell r="C90">
            <v>2</v>
          </cell>
        </row>
        <row r="91">
          <cell r="B91">
            <v>7.4999999999999997E-2</v>
          </cell>
          <cell r="C91">
            <v>2</v>
          </cell>
        </row>
        <row r="92">
          <cell r="B92">
            <v>7.5999999999999998E-2</v>
          </cell>
          <cell r="C92">
            <v>2</v>
          </cell>
        </row>
        <row r="93">
          <cell r="B93">
            <v>7.6999999999999999E-2</v>
          </cell>
          <cell r="C93">
            <v>2</v>
          </cell>
        </row>
        <row r="94">
          <cell r="B94">
            <v>7.8E-2</v>
          </cell>
          <cell r="C94">
            <v>2</v>
          </cell>
        </row>
        <row r="95">
          <cell r="B95">
            <v>7.9000000000000001E-2</v>
          </cell>
          <cell r="C95">
            <v>2</v>
          </cell>
        </row>
        <row r="96">
          <cell r="B96">
            <v>0.08</v>
          </cell>
          <cell r="C96">
            <v>2</v>
          </cell>
        </row>
        <row r="97">
          <cell r="B97">
            <v>8.1000000000000003E-2</v>
          </cell>
          <cell r="C97">
            <v>2</v>
          </cell>
        </row>
        <row r="98">
          <cell r="B98">
            <v>8.2000000000000003E-2</v>
          </cell>
          <cell r="C98">
            <v>2</v>
          </cell>
        </row>
        <row r="99">
          <cell r="B99">
            <v>8.3000000000000004E-2</v>
          </cell>
          <cell r="C99">
            <v>2</v>
          </cell>
        </row>
        <row r="100">
          <cell r="B100">
            <v>8.4000000000000005E-2</v>
          </cell>
          <cell r="C100">
            <v>2</v>
          </cell>
        </row>
        <row r="101">
          <cell r="B101">
            <v>8.5000000000000006E-2</v>
          </cell>
          <cell r="C101">
            <v>2</v>
          </cell>
        </row>
        <row r="102">
          <cell r="B102">
            <v>8.5999999999999993E-2</v>
          </cell>
          <cell r="C102">
            <v>2</v>
          </cell>
        </row>
        <row r="103">
          <cell r="B103">
            <v>8.6999999999999994E-2</v>
          </cell>
          <cell r="C103">
            <v>2</v>
          </cell>
        </row>
        <row r="104">
          <cell r="B104">
            <v>8.7999999999999995E-2</v>
          </cell>
          <cell r="C104">
            <v>2</v>
          </cell>
        </row>
        <row r="105">
          <cell r="B105">
            <v>8.8999999999999996E-2</v>
          </cell>
          <cell r="C105">
            <v>2</v>
          </cell>
        </row>
        <row r="106">
          <cell r="B106">
            <v>0.09</v>
          </cell>
          <cell r="C106">
            <v>2</v>
          </cell>
        </row>
        <row r="107">
          <cell r="B107">
            <v>9.0999999999999998E-2</v>
          </cell>
          <cell r="C107">
            <v>2</v>
          </cell>
        </row>
        <row r="108">
          <cell r="B108">
            <v>9.1999999999999998E-2</v>
          </cell>
          <cell r="C108">
            <v>2</v>
          </cell>
        </row>
        <row r="109">
          <cell r="B109">
            <v>9.2999999999999999E-2</v>
          </cell>
          <cell r="C109">
            <v>2</v>
          </cell>
        </row>
        <row r="110">
          <cell r="B110">
            <v>9.4E-2</v>
          </cell>
          <cell r="C110">
            <v>2</v>
          </cell>
        </row>
        <row r="111">
          <cell r="B111">
            <v>9.5000000000000001E-2</v>
          </cell>
          <cell r="C111">
            <v>2</v>
          </cell>
        </row>
        <row r="112">
          <cell r="B112">
            <v>9.6000000000000002E-2</v>
          </cell>
          <cell r="C112">
            <v>2</v>
          </cell>
        </row>
        <row r="113">
          <cell r="B113">
            <v>9.7000000000000003E-2</v>
          </cell>
          <cell r="C113">
            <v>2</v>
          </cell>
        </row>
        <row r="114">
          <cell r="B114">
            <v>9.8000000000000004E-2</v>
          </cell>
          <cell r="C114">
            <v>2</v>
          </cell>
        </row>
        <row r="115">
          <cell r="B115">
            <v>9.9000000000000005E-2</v>
          </cell>
          <cell r="C115">
            <v>2</v>
          </cell>
        </row>
        <row r="116">
          <cell r="B116">
            <v>0.1</v>
          </cell>
          <cell r="C116">
            <v>2</v>
          </cell>
        </row>
        <row r="117">
          <cell r="B117">
            <v>0.10100000000000001</v>
          </cell>
          <cell r="C117">
            <v>1</v>
          </cell>
        </row>
        <row r="118">
          <cell r="B118">
            <v>0.10199999999999999</v>
          </cell>
          <cell r="C118">
            <v>1</v>
          </cell>
        </row>
        <row r="119">
          <cell r="B119">
            <v>0.10299999999999999</v>
          </cell>
          <cell r="C119">
            <v>1</v>
          </cell>
        </row>
        <row r="120">
          <cell r="B120">
            <v>0.104</v>
          </cell>
          <cell r="C120">
            <v>1</v>
          </cell>
        </row>
        <row r="121">
          <cell r="B121">
            <v>0.105</v>
          </cell>
          <cell r="C121">
            <v>1</v>
          </cell>
        </row>
        <row r="122">
          <cell r="B122">
            <v>0.106</v>
          </cell>
          <cell r="C122">
            <v>1</v>
          </cell>
        </row>
        <row r="123">
          <cell r="B123">
            <v>0.107</v>
          </cell>
          <cell r="C123">
            <v>1</v>
          </cell>
        </row>
        <row r="124">
          <cell r="B124">
            <v>0.108</v>
          </cell>
          <cell r="C124">
            <v>1</v>
          </cell>
        </row>
        <row r="125">
          <cell r="B125">
            <v>0.109</v>
          </cell>
          <cell r="C125">
            <v>1</v>
          </cell>
        </row>
        <row r="126">
          <cell r="B126">
            <v>0.11</v>
          </cell>
          <cell r="C126">
            <v>1</v>
          </cell>
        </row>
        <row r="127">
          <cell r="B127">
            <v>0.111</v>
          </cell>
          <cell r="C127">
            <v>1</v>
          </cell>
        </row>
        <row r="128">
          <cell r="B128">
            <v>0.112</v>
          </cell>
          <cell r="C128">
            <v>1</v>
          </cell>
        </row>
        <row r="129">
          <cell r="B129">
            <v>0.113</v>
          </cell>
          <cell r="C129">
            <v>1</v>
          </cell>
        </row>
        <row r="130">
          <cell r="B130">
            <v>0.114</v>
          </cell>
          <cell r="C130">
            <v>1</v>
          </cell>
        </row>
        <row r="131">
          <cell r="B131">
            <v>0.115</v>
          </cell>
          <cell r="C131">
            <v>1</v>
          </cell>
        </row>
        <row r="132">
          <cell r="B132">
            <v>0.11600000000000001</v>
          </cell>
          <cell r="C132">
            <v>1</v>
          </cell>
        </row>
        <row r="133">
          <cell r="B133">
            <v>0.11700000000000001</v>
          </cell>
          <cell r="C133">
            <v>1</v>
          </cell>
        </row>
        <row r="134">
          <cell r="B134">
            <v>0.11799999999999999</v>
          </cell>
          <cell r="C134">
            <v>1</v>
          </cell>
        </row>
        <row r="135">
          <cell r="B135">
            <v>0.11899999999999999</v>
          </cell>
          <cell r="C135">
            <v>1</v>
          </cell>
        </row>
        <row r="136">
          <cell r="B136">
            <v>0.12</v>
          </cell>
          <cell r="C136">
            <v>1</v>
          </cell>
        </row>
        <row r="137">
          <cell r="B137">
            <v>0.121</v>
          </cell>
          <cell r="C137">
            <v>1</v>
          </cell>
        </row>
        <row r="138">
          <cell r="B138">
            <v>0.122</v>
          </cell>
          <cell r="C138">
            <v>1</v>
          </cell>
        </row>
        <row r="139">
          <cell r="B139">
            <v>0.123</v>
          </cell>
          <cell r="C139">
            <v>1</v>
          </cell>
        </row>
        <row r="140">
          <cell r="B140">
            <v>0.124</v>
          </cell>
          <cell r="C140">
            <v>1</v>
          </cell>
        </row>
        <row r="141">
          <cell r="B141">
            <v>0.125</v>
          </cell>
          <cell r="C141">
            <v>1</v>
          </cell>
        </row>
        <row r="142">
          <cell r="B142">
            <v>0.126</v>
          </cell>
          <cell r="C142">
            <v>1</v>
          </cell>
        </row>
        <row r="143">
          <cell r="B143">
            <v>0.127</v>
          </cell>
          <cell r="C143">
            <v>1</v>
          </cell>
        </row>
        <row r="144">
          <cell r="B144">
            <v>0.128</v>
          </cell>
          <cell r="C144">
            <v>1</v>
          </cell>
        </row>
        <row r="145">
          <cell r="B145">
            <v>0.129</v>
          </cell>
          <cell r="C145">
            <v>1</v>
          </cell>
        </row>
        <row r="146">
          <cell r="B146">
            <v>0.13</v>
          </cell>
          <cell r="C146">
            <v>1</v>
          </cell>
        </row>
        <row r="147">
          <cell r="B147">
            <v>0.13100000000000001</v>
          </cell>
          <cell r="C147">
            <v>1</v>
          </cell>
        </row>
        <row r="148">
          <cell r="B148">
            <v>0.13200000000000001</v>
          </cell>
          <cell r="C148">
            <v>1</v>
          </cell>
        </row>
        <row r="149">
          <cell r="B149">
            <v>0.13300000000000001</v>
          </cell>
          <cell r="C149">
            <v>1</v>
          </cell>
        </row>
        <row r="150">
          <cell r="B150">
            <v>0.13400000000000001</v>
          </cell>
          <cell r="C150">
            <v>1</v>
          </cell>
        </row>
        <row r="151">
          <cell r="B151">
            <v>0.13500000000000001</v>
          </cell>
          <cell r="C151">
            <v>1</v>
          </cell>
        </row>
        <row r="152">
          <cell r="B152">
            <v>0.13600000000000001</v>
          </cell>
          <cell r="C152">
            <v>1</v>
          </cell>
        </row>
        <row r="153">
          <cell r="B153">
            <v>0.13700000000000001</v>
          </cell>
          <cell r="C153">
            <v>1</v>
          </cell>
        </row>
        <row r="154">
          <cell r="B154">
            <v>0.13800000000000001</v>
          </cell>
          <cell r="C154">
            <v>1</v>
          </cell>
        </row>
        <row r="155">
          <cell r="B155">
            <v>0.13900000000000001</v>
          </cell>
          <cell r="C155">
            <v>1</v>
          </cell>
        </row>
        <row r="156">
          <cell r="B156">
            <v>0.14000000000000001</v>
          </cell>
          <cell r="C156">
            <v>1</v>
          </cell>
        </row>
        <row r="157">
          <cell r="B157">
            <v>0.14099999999999999</v>
          </cell>
          <cell r="C157">
            <v>1</v>
          </cell>
        </row>
        <row r="158">
          <cell r="B158">
            <v>0.14199999999999999</v>
          </cell>
          <cell r="C158">
            <v>1</v>
          </cell>
        </row>
        <row r="159">
          <cell r="B159">
            <v>0.14299999999999999</v>
          </cell>
          <cell r="C159">
            <v>1</v>
          </cell>
        </row>
        <row r="160">
          <cell r="B160">
            <v>0.14399999999999999</v>
          </cell>
          <cell r="C160">
            <v>1</v>
          </cell>
        </row>
        <row r="161">
          <cell r="B161">
            <v>0.14499999999999999</v>
          </cell>
          <cell r="C161">
            <v>1</v>
          </cell>
        </row>
        <row r="162">
          <cell r="B162">
            <v>0.14599999999999999</v>
          </cell>
          <cell r="C162">
            <v>1</v>
          </cell>
        </row>
        <row r="163">
          <cell r="B163">
            <v>0.14699999999999999</v>
          </cell>
          <cell r="C163">
            <v>1</v>
          </cell>
        </row>
        <row r="164">
          <cell r="B164">
            <v>0.14799999999999999</v>
          </cell>
          <cell r="C164">
            <v>1</v>
          </cell>
        </row>
        <row r="165">
          <cell r="B165">
            <v>0.14899999999999999</v>
          </cell>
          <cell r="C165">
            <v>1</v>
          </cell>
        </row>
        <row r="166">
          <cell r="B166">
            <v>0.15</v>
          </cell>
          <cell r="C166">
            <v>1</v>
          </cell>
        </row>
        <row r="167">
          <cell r="B167">
            <v>0.151</v>
          </cell>
          <cell r="C167">
            <v>0</v>
          </cell>
        </row>
        <row r="168">
          <cell r="B168">
            <v>0.152</v>
          </cell>
          <cell r="C168">
            <v>0</v>
          </cell>
        </row>
        <row r="169">
          <cell r="B169">
            <v>0.153</v>
          </cell>
          <cell r="C169">
            <v>0</v>
          </cell>
        </row>
        <row r="170">
          <cell r="B170">
            <v>0.154</v>
          </cell>
          <cell r="C170">
            <v>0</v>
          </cell>
        </row>
        <row r="171">
          <cell r="B171">
            <v>0.155</v>
          </cell>
          <cell r="C171">
            <v>0</v>
          </cell>
        </row>
        <row r="172">
          <cell r="B172">
            <v>0.156</v>
          </cell>
          <cell r="C172">
            <v>0</v>
          </cell>
        </row>
        <row r="173">
          <cell r="B173">
            <v>0.157</v>
          </cell>
          <cell r="C173">
            <v>0</v>
          </cell>
        </row>
        <row r="174">
          <cell r="B174">
            <v>0.158</v>
          </cell>
          <cell r="C174">
            <v>0</v>
          </cell>
        </row>
        <row r="175">
          <cell r="B175">
            <v>0.159</v>
          </cell>
          <cell r="C175">
            <v>0</v>
          </cell>
        </row>
        <row r="176">
          <cell r="B176">
            <v>0.16</v>
          </cell>
          <cell r="C176">
            <v>0</v>
          </cell>
        </row>
        <row r="177">
          <cell r="B177">
            <v>0.161</v>
          </cell>
          <cell r="C177">
            <v>0</v>
          </cell>
        </row>
        <row r="178">
          <cell r="B178">
            <v>0.16200000000000001</v>
          </cell>
          <cell r="C178">
            <v>0</v>
          </cell>
        </row>
        <row r="179">
          <cell r="B179">
            <v>0.16300000000000001</v>
          </cell>
          <cell r="C179">
            <v>0</v>
          </cell>
        </row>
        <row r="180">
          <cell r="B180">
            <v>0.16400000000000001</v>
          </cell>
          <cell r="C180">
            <v>0</v>
          </cell>
        </row>
        <row r="181">
          <cell r="B181">
            <v>0.16500000000000001</v>
          </cell>
          <cell r="C181">
            <v>0</v>
          </cell>
        </row>
        <row r="182">
          <cell r="B182">
            <v>0.16600000000000001</v>
          </cell>
          <cell r="C182">
            <v>0</v>
          </cell>
        </row>
        <row r="183">
          <cell r="B183">
            <v>0.16700000000000001</v>
          </cell>
          <cell r="C183">
            <v>0</v>
          </cell>
        </row>
        <row r="184">
          <cell r="B184">
            <v>0.16800000000000001</v>
          </cell>
          <cell r="C184">
            <v>0</v>
          </cell>
        </row>
        <row r="185">
          <cell r="B185">
            <v>0.16900000000000001</v>
          </cell>
          <cell r="C185">
            <v>0</v>
          </cell>
        </row>
        <row r="186">
          <cell r="B186">
            <v>0.17</v>
          </cell>
          <cell r="C186">
            <v>0</v>
          </cell>
        </row>
        <row r="187">
          <cell r="B187">
            <v>0.17100000000000001</v>
          </cell>
          <cell r="C187">
            <v>0</v>
          </cell>
        </row>
        <row r="188">
          <cell r="B188">
            <v>0.17199999999999999</v>
          </cell>
          <cell r="C188">
            <v>0</v>
          </cell>
        </row>
        <row r="189">
          <cell r="B189">
            <v>0.17299999999999999</v>
          </cell>
          <cell r="C189">
            <v>0</v>
          </cell>
        </row>
        <row r="190">
          <cell r="B190">
            <v>0.17399999999999999</v>
          </cell>
          <cell r="C190">
            <v>0</v>
          </cell>
        </row>
        <row r="191">
          <cell r="B191">
            <v>0.17499999999999999</v>
          </cell>
          <cell r="C191">
            <v>0</v>
          </cell>
        </row>
        <row r="192">
          <cell r="B192">
            <v>0.17599999999999999</v>
          </cell>
          <cell r="C192">
            <v>0</v>
          </cell>
        </row>
        <row r="193">
          <cell r="B193">
            <v>0.17699999999999999</v>
          </cell>
          <cell r="C193">
            <v>0</v>
          </cell>
        </row>
        <row r="194">
          <cell r="B194">
            <v>0.17799999999999999</v>
          </cell>
          <cell r="C194">
            <v>0</v>
          </cell>
        </row>
        <row r="195">
          <cell r="B195">
            <v>0.17899999999999999</v>
          </cell>
          <cell r="C195">
            <v>0</v>
          </cell>
        </row>
        <row r="196">
          <cell r="B196">
            <v>0.18</v>
          </cell>
          <cell r="C196">
            <v>0</v>
          </cell>
        </row>
        <row r="197">
          <cell r="B197">
            <v>0.18099999999999999</v>
          </cell>
          <cell r="C197">
            <v>0</v>
          </cell>
        </row>
        <row r="198">
          <cell r="B198">
            <v>0.182</v>
          </cell>
          <cell r="C198">
            <v>0</v>
          </cell>
        </row>
        <row r="199">
          <cell r="B199">
            <v>0.183</v>
          </cell>
          <cell r="C199">
            <v>0</v>
          </cell>
        </row>
        <row r="200">
          <cell r="B200">
            <v>0.184</v>
          </cell>
          <cell r="C200">
            <v>0</v>
          </cell>
        </row>
        <row r="201">
          <cell r="B201">
            <v>0.185</v>
          </cell>
          <cell r="C201">
            <v>0</v>
          </cell>
        </row>
        <row r="202">
          <cell r="B202">
            <v>0.186</v>
          </cell>
          <cell r="C202">
            <v>0</v>
          </cell>
        </row>
        <row r="203">
          <cell r="B203">
            <v>0.187</v>
          </cell>
          <cell r="C203">
            <v>0</v>
          </cell>
        </row>
        <row r="204">
          <cell r="B204">
            <v>0.188</v>
          </cell>
          <cell r="C204">
            <v>0</v>
          </cell>
        </row>
        <row r="205">
          <cell r="B205">
            <v>0.189</v>
          </cell>
          <cell r="C205">
            <v>0</v>
          </cell>
        </row>
        <row r="206">
          <cell r="B206">
            <v>0.19</v>
          </cell>
          <cell r="C206">
            <v>0</v>
          </cell>
        </row>
        <row r="207">
          <cell r="B207">
            <v>0.191</v>
          </cell>
          <cell r="C207">
            <v>0</v>
          </cell>
        </row>
        <row r="208">
          <cell r="B208">
            <v>0.192</v>
          </cell>
          <cell r="C208">
            <v>0</v>
          </cell>
        </row>
        <row r="209">
          <cell r="B209">
            <v>0.193</v>
          </cell>
          <cell r="C209">
            <v>0</v>
          </cell>
        </row>
        <row r="210">
          <cell r="B210">
            <v>0.19400000000000001</v>
          </cell>
          <cell r="C210">
            <v>0</v>
          </cell>
        </row>
        <row r="211">
          <cell r="B211">
            <v>0.19500000000000001</v>
          </cell>
          <cell r="C211">
            <v>0</v>
          </cell>
        </row>
        <row r="212">
          <cell r="B212">
            <v>0.19600000000000001</v>
          </cell>
          <cell r="C212">
            <v>0</v>
          </cell>
        </row>
        <row r="213">
          <cell r="B213">
            <v>0.19700000000000001</v>
          </cell>
          <cell r="C213">
            <v>0</v>
          </cell>
        </row>
        <row r="214">
          <cell r="B214">
            <v>0.19800000000000001</v>
          </cell>
          <cell r="C214">
            <v>0</v>
          </cell>
        </row>
        <row r="215">
          <cell r="B215">
            <v>0.19900000000000001</v>
          </cell>
          <cell r="C215">
            <v>0</v>
          </cell>
        </row>
        <row r="216">
          <cell r="B216">
            <v>0.2</v>
          </cell>
          <cell r="C216">
            <v>0</v>
          </cell>
        </row>
        <row r="217">
          <cell r="B217">
            <v>0.20100000000000001</v>
          </cell>
          <cell r="C217">
            <v>0</v>
          </cell>
        </row>
        <row r="218">
          <cell r="B218">
            <v>0.20200000000000001</v>
          </cell>
          <cell r="C218">
            <v>0</v>
          </cell>
        </row>
        <row r="219">
          <cell r="B219">
            <v>0.20300000000000001</v>
          </cell>
          <cell r="C219">
            <v>0</v>
          </cell>
        </row>
        <row r="220">
          <cell r="B220">
            <v>0.20399999999999999</v>
          </cell>
          <cell r="C220">
            <v>0</v>
          </cell>
        </row>
        <row r="221">
          <cell r="B221">
            <v>0.20499999999999999</v>
          </cell>
          <cell r="C221">
            <v>0</v>
          </cell>
        </row>
        <row r="222">
          <cell r="B222">
            <v>0.20599999999999999</v>
          </cell>
          <cell r="C222">
            <v>0</v>
          </cell>
        </row>
        <row r="223">
          <cell r="B223">
            <v>0.20699999999999999</v>
          </cell>
          <cell r="C223">
            <v>0</v>
          </cell>
        </row>
        <row r="224">
          <cell r="B224">
            <v>0.20799999999999999</v>
          </cell>
          <cell r="C224">
            <v>0</v>
          </cell>
        </row>
        <row r="225">
          <cell r="B225">
            <v>0.20899999999999999</v>
          </cell>
          <cell r="C225">
            <v>0</v>
          </cell>
        </row>
        <row r="226">
          <cell r="B226">
            <v>0.21</v>
          </cell>
          <cell r="C226">
            <v>0</v>
          </cell>
        </row>
        <row r="227">
          <cell r="B227">
            <v>0.21099999999999999</v>
          </cell>
          <cell r="C227">
            <v>0</v>
          </cell>
        </row>
        <row r="228">
          <cell r="B228">
            <v>0.21199999999999999</v>
          </cell>
          <cell r="C228">
            <v>0</v>
          </cell>
        </row>
        <row r="229">
          <cell r="B229">
            <v>0.21299999999999999</v>
          </cell>
          <cell r="C229">
            <v>0</v>
          </cell>
        </row>
        <row r="230">
          <cell r="B230">
            <v>0.214</v>
          </cell>
          <cell r="C230">
            <v>0</v>
          </cell>
        </row>
        <row r="231">
          <cell r="B231">
            <v>0.215</v>
          </cell>
          <cell r="C231">
            <v>0</v>
          </cell>
        </row>
        <row r="232">
          <cell r="B232">
            <v>0.216</v>
          </cell>
          <cell r="C232">
            <v>0</v>
          </cell>
        </row>
        <row r="233">
          <cell r="B233">
            <v>0.217</v>
          </cell>
          <cell r="C233">
            <v>0</v>
          </cell>
        </row>
        <row r="234">
          <cell r="B234">
            <v>0.218</v>
          </cell>
          <cell r="C234">
            <v>0</v>
          </cell>
        </row>
        <row r="235">
          <cell r="B235">
            <v>0.219</v>
          </cell>
          <cell r="C235">
            <v>0</v>
          </cell>
        </row>
        <row r="236">
          <cell r="B236">
            <v>0.22</v>
          </cell>
          <cell r="C236">
            <v>0</v>
          </cell>
        </row>
        <row r="237">
          <cell r="B237">
            <v>0.221</v>
          </cell>
          <cell r="C237">
            <v>0</v>
          </cell>
        </row>
        <row r="238">
          <cell r="B238">
            <v>0.222</v>
          </cell>
          <cell r="C238">
            <v>0</v>
          </cell>
        </row>
        <row r="239">
          <cell r="B239">
            <v>0.223</v>
          </cell>
          <cell r="C239">
            <v>0</v>
          </cell>
        </row>
        <row r="240">
          <cell r="B240">
            <v>0.224</v>
          </cell>
          <cell r="C240">
            <v>0</v>
          </cell>
        </row>
        <row r="241">
          <cell r="B241">
            <v>0.22500000000000001</v>
          </cell>
          <cell r="C241">
            <v>0</v>
          </cell>
        </row>
        <row r="242">
          <cell r="B242">
            <v>0.22600000000000001</v>
          </cell>
          <cell r="C242">
            <v>0</v>
          </cell>
        </row>
        <row r="243">
          <cell r="B243">
            <v>0.22700000000000001</v>
          </cell>
          <cell r="C243">
            <v>0</v>
          </cell>
        </row>
        <row r="244">
          <cell r="B244">
            <v>0.22800000000000001</v>
          </cell>
          <cell r="C244">
            <v>0</v>
          </cell>
        </row>
        <row r="245">
          <cell r="B245">
            <v>0.22900000000000001</v>
          </cell>
          <cell r="C245">
            <v>0</v>
          </cell>
        </row>
        <row r="246">
          <cell r="B246">
            <v>0.23</v>
          </cell>
          <cell r="C246">
            <v>0</v>
          </cell>
        </row>
        <row r="247">
          <cell r="B247">
            <v>0.23100000000000001</v>
          </cell>
          <cell r="C247">
            <v>0</v>
          </cell>
        </row>
        <row r="248">
          <cell r="B248">
            <v>0.23200000000000001</v>
          </cell>
          <cell r="C248">
            <v>0</v>
          </cell>
        </row>
        <row r="249">
          <cell r="B249">
            <v>0.23300000000000001</v>
          </cell>
          <cell r="C249">
            <v>0</v>
          </cell>
        </row>
        <row r="250">
          <cell r="B250">
            <v>0.23400000000000001</v>
          </cell>
          <cell r="C250">
            <v>0</v>
          </cell>
        </row>
        <row r="251">
          <cell r="B251">
            <v>0.23499999999999999</v>
          </cell>
          <cell r="C251">
            <v>0</v>
          </cell>
        </row>
        <row r="252">
          <cell r="B252">
            <v>0.23599999999999999</v>
          </cell>
          <cell r="C252">
            <v>0</v>
          </cell>
        </row>
        <row r="253">
          <cell r="B253">
            <v>0.23699999999999999</v>
          </cell>
          <cell r="C253">
            <v>0</v>
          </cell>
        </row>
        <row r="254">
          <cell r="B254">
            <v>0.23799999999999999</v>
          </cell>
          <cell r="C254">
            <v>0</v>
          </cell>
        </row>
        <row r="255">
          <cell r="B255">
            <v>0.23899999999999999</v>
          </cell>
          <cell r="C255">
            <v>0</v>
          </cell>
        </row>
        <row r="256">
          <cell r="B256">
            <v>0.24</v>
          </cell>
          <cell r="C256">
            <v>0</v>
          </cell>
        </row>
        <row r="257">
          <cell r="B257">
            <v>0.24099999999999999</v>
          </cell>
          <cell r="C257">
            <v>0</v>
          </cell>
        </row>
        <row r="258">
          <cell r="B258">
            <v>0.24199999999999999</v>
          </cell>
          <cell r="C258">
            <v>0</v>
          </cell>
        </row>
        <row r="259">
          <cell r="B259">
            <v>0.24299999999999999</v>
          </cell>
          <cell r="C259">
            <v>0</v>
          </cell>
        </row>
        <row r="260">
          <cell r="B260">
            <v>0.24399999999999999</v>
          </cell>
          <cell r="C260">
            <v>0</v>
          </cell>
        </row>
        <row r="261">
          <cell r="B261">
            <v>0.245</v>
          </cell>
          <cell r="C261">
            <v>0</v>
          </cell>
        </row>
        <row r="262">
          <cell r="B262">
            <v>0.246</v>
          </cell>
          <cell r="C262">
            <v>0</v>
          </cell>
        </row>
        <row r="263">
          <cell r="B263">
            <v>0.247</v>
          </cell>
          <cell r="C263">
            <v>0</v>
          </cell>
        </row>
        <row r="264">
          <cell r="B264">
            <v>0.248</v>
          </cell>
          <cell r="C264">
            <v>0</v>
          </cell>
        </row>
        <row r="265">
          <cell r="B265">
            <v>0.249</v>
          </cell>
          <cell r="C265">
            <v>0</v>
          </cell>
        </row>
        <row r="266">
          <cell r="B266">
            <v>0.25</v>
          </cell>
          <cell r="C266">
            <v>0</v>
          </cell>
        </row>
        <row r="267">
          <cell r="B267">
            <v>0.251</v>
          </cell>
          <cell r="C267">
            <v>0</v>
          </cell>
        </row>
        <row r="268">
          <cell r="B268">
            <v>0.252</v>
          </cell>
          <cell r="C268">
            <v>0</v>
          </cell>
        </row>
        <row r="269">
          <cell r="B269">
            <v>0.253</v>
          </cell>
          <cell r="C269">
            <v>0</v>
          </cell>
        </row>
        <row r="270">
          <cell r="B270">
            <v>0.254</v>
          </cell>
          <cell r="C270">
            <v>0</v>
          </cell>
        </row>
        <row r="271">
          <cell r="B271">
            <v>0.255</v>
          </cell>
          <cell r="C271">
            <v>0</v>
          </cell>
        </row>
        <row r="272">
          <cell r="B272">
            <v>0.25600000000000001</v>
          </cell>
          <cell r="C272">
            <v>0</v>
          </cell>
        </row>
        <row r="273">
          <cell r="B273">
            <v>0.25700000000000001</v>
          </cell>
          <cell r="C273">
            <v>0</v>
          </cell>
        </row>
        <row r="274">
          <cell r="B274">
            <v>0.25800000000000001</v>
          </cell>
          <cell r="C274">
            <v>0</v>
          </cell>
        </row>
        <row r="275">
          <cell r="B275">
            <v>0.25900000000000001</v>
          </cell>
          <cell r="C275">
            <v>0</v>
          </cell>
        </row>
        <row r="276">
          <cell r="B276">
            <v>0.26</v>
          </cell>
          <cell r="C276">
            <v>0</v>
          </cell>
        </row>
        <row r="277">
          <cell r="B277">
            <v>0.26100000000000001</v>
          </cell>
          <cell r="C277">
            <v>0</v>
          </cell>
        </row>
        <row r="278">
          <cell r="B278">
            <v>0.26200000000000001</v>
          </cell>
          <cell r="C278">
            <v>0</v>
          </cell>
        </row>
        <row r="279">
          <cell r="B279">
            <v>0.26300000000000001</v>
          </cell>
          <cell r="C279">
            <v>0</v>
          </cell>
        </row>
        <row r="280">
          <cell r="B280">
            <v>0.26400000000000001</v>
          </cell>
          <cell r="C280">
            <v>0</v>
          </cell>
        </row>
        <row r="281">
          <cell r="B281">
            <v>0.26500000000000001</v>
          </cell>
          <cell r="C281">
            <v>0</v>
          </cell>
        </row>
        <row r="282">
          <cell r="B282">
            <v>0.26600000000000001</v>
          </cell>
          <cell r="C282">
            <v>0</v>
          </cell>
        </row>
        <row r="283">
          <cell r="B283">
            <v>0.26700000000000002</v>
          </cell>
          <cell r="C283">
            <v>0</v>
          </cell>
        </row>
        <row r="284">
          <cell r="B284">
            <v>0.26800000000000002</v>
          </cell>
          <cell r="C284">
            <v>0</v>
          </cell>
        </row>
        <row r="285">
          <cell r="B285">
            <v>0.26900000000000002</v>
          </cell>
          <cell r="C285">
            <v>0</v>
          </cell>
        </row>
        <row r="286">
          <cell r="B286">
            <v>0.27</v>
          </cell>
          <cell r="C286">
            <v>0</v>
          </cell>
        </row>
        <row r="287">
          <cell r="B287">
            <v>0.27100000000000002</v>
          </cell>
          <cell r="C287">
            <v>0</v>
          </cell>
        </row>
        <row r="288">
          <cell r="B288">
            <v>0.27200000000000002</v>
          </cell>
          <cell r="C288">
            <v>0</v>
          </cell>
        </row>
        <row r="289">
          <cell r="B289">
            <v>0.27300000000000002</v>
          </cell>
          <cell r="C289">
            <v>0</v>
          </cell>
        </row>
        <row r="290">
          <cell r="B290">
            <v>0.27400000000000002</v>
          </cell>
          <cell r="C290">
            <v>0</v>
          </cell>
        </row>
        <row r="291">
          <cell r="B291">
            <v>0.27500000000000002</v>
          </cell>
          <cell r="C291">
            <v>0</v>
          </cell>
        </row>
        <row r="292">
          <cell r="B292">
            <v>0.27600000000000002</v>
          </cell>
          <cell r="C292">
            <v>0</v>
          </cell>
        </row>
        <row r="293">
          <cell r="B293">
            <v>0.27700000000000002</v>
          </cell>
          <cell r="C293">
            <v>0</v>
          </cell>
        </row>
        <row r="294">
          <cell r="B294">
            <v>0.27800000000000002</v>
          </cell>
          <cell r="C294">
            <v>0</v>
          </cell>
        </row>
        <row r="295">
          <cell r="B295">
            <v>0.27900000000000003</v>
          </cell>
          <cell r="C295">
            <v>0</v>
          </cell>
        </row>
        <row r="296">
          <cell r="B296">
            <v>0.28000000000000003</v>
          </cell>
          <cell r="C296">
            <v>0</v>
          </cell>
        </row>
        <row r="297">
          <cell r="B297">
            <v>0.28100000000000003</v>
          </cell>
          <cell r="C297">
            <v>0</v>
          </cell>
        </row>
        <row r="298">
          <cell r="B298">
            <v>0.28199999999999997</v>
          </cell>
          <cell r="C298">
            <v>0</v>
          </cell>
        </row>
        <row r="299">
          <cell r="B299">
            <v>0.28299999999999997</v>
          </cell>
          <cell r="C299">
            <v>0</v>
          </cell>
        </row>
        <row r="300">
          <cell r="B300">
            <v>0.28399999999999997</v>
          </cell>
          <cell r="C300">
            <v>0</v>
          </cell>
        </row>
        <row r="301">
          <cell r="B301">
            <v>0.28499999999999998</v>
          </cell>
          <cell r="C301">
            <v>0</v>
          </cell>
        </row>
        <row r="302">
          <cell r="B302">
            <v>0.28599999999999998</v>
          </cell>
          <cell r="C302">
            <v>0</v>
          </cell>
        </row>
        <row r="303">
          <cell r="B303">
            <v>0.28699999999999998</v>
          </cell>
          <cell r="C303">
            <v>0</v>
          </cell>
        </row>
        <row r="304">
          <cell r="B304">
            <v>0.28799999999999998</v>
          </cell>
          <cell r="C304">
            <v>0</v>
          </cell>
        </row>
        <row r="305">
          <cell r="B305">
            <v>0.28899999999999998</v>
          </cell>
          <cell r="C305">
            <v>0</v>
          </cell>
        </row>
        <row r="306">
          <cell r="B306">
            <v>0.28999999999999998</v>
          </cell>
          <cell r="C306">
            <v>0</v>
          </cell>
        </row>
        <row r="307">
          <cell r="B307">
            <v>0.29099999999999998</v>
          </cell>
          <cell r="C307">
            <v>0</v>
          </cell>
        </row>
        <row r="308">
          <cell r="B308">
            <v>0.29199999999999998</v>
          </cell>
          <cell r="C308">
            <v>0</v>
          </cell>
        </row>
        <row r="309">
          <cell r="B309">
            <v>0.29299999999999998</v>
          </cell>
          <cell r="C309">
            <v>0</v>
          </cell>
        </row>
        <row r="310">
          <cell r="B310">
            <v>0.29399999999999998</v>
          </cell>
          <cell r="C310">
            <v>0</v>
          </cell>
        </row>
        <row r="311">
          <cell r="B311">
            <v>0.29499999999999998</v>
          </cell>
          <cell r="C311">
            <v>0</v>
          </cell>
        </row>
        <row r="312">
          <cell r="B312">
            <v>0.29599999999999999</v>
          </cell>
          <cell r="C312">
            <v>0</v>
          </cell>
        </row>
        <row r="313">
          <cell r="B313">
            <v>0.29699999999999999</v>
          </cell>
          <cell r="C313">
            <v>0</v>
          </cell>
        </row>
        <row r="314">
          <cell r="B314">
            <v>0.29799999999999999</v>
          </cell>
          <cell r="C314">
            <v>0</v>
          </cell>
        </row>
        <row r="315">
          <cell r="B315">
            <v>0.29899999999999999</v>
          </cell>
          <cell r="C315">
            <v>0</v>
          </cell>
        </row>
        <row r="316">
          <cell r="B316">
            <v>0.3</v>
          </cell>
          <cell r="C316">
            <v>0</v>
          </cell>
        </row>
        <row r="317">
          <cell r="B317">
            <v>0.30099999999999999</v>
          </cell>
          <cell r="C317">
            <v>0</v>
          </cell>
        </row>
        <row r="318">
          <cell r="B318">
            <v>0.30199999999999999</v>
          </cell>
          <cell r="C318">
            <v>0</v>
          </cell>
        </row>
        <row r="319">
          <cell r="B319">
            <v>0.30299999999999999</v>
          </cell>
          <cell r="C319">
            <v>0</v>
          </cell>
        </row>
        <row r="320">
          <cell r="B320">
            <v>0.30399999999999999</v>
          </cell>
          <cell r="C320">
            <v>0</v>
          </cell>
        </row>
        <row r="321">
          <cell r="B321">
            <v>0.30499999999999999</v>
          </cell>
          <cell r="C321">
            <v>0</v>
          </cell>
        </row>
        <row r="322">
          <cell r="B322">
            <v>0.30599999999999999</v>
          </cell>
          <cell r="C322">
            <v>0</v>
          </cell>
        </row>
        <row r="323">
          <cell r="B323">
            <v>0.307</v>
          </cell>
          <cell r="C323">
            <v>0</v>
          </cell>
        </row>
        <row r="324">
          <cell r="B324">
            <v>0.308</v>
          </cell>
          <cell r="C324">
            <v>0</v>
          </cell>
        </row>
        <row r="325">
          <cell r="B325">
            <v>0.309</v>
          </cell>
          <cell r="C325">
            <v>0</v>
          </cell>
        </row>
        <row r="326">
          <cell r="B326">
            <v>0.31</v>
          </cell>
          <cell r="C326">
            <v>0</v>
          </cell>
        </row>
        <row r="327">
          <cell r="B327">
            <v>0.311</v>
          </cell>
          <cell r="C327">
            <v>0</v>
          </cell>
        </row>
        <row r="328">
          <cell r="B328">
            <v>0.312</v>
          </cell>
          <cell r="C328">
            <v>0</v>
          </cell>
        </row>
        <row r="329">
          <cell r="B329">
            <v>0.313</v>
          </cell>
          <cell r="C329">
            <v>0</v>
          </cell>
        </row>
        <row r="330">
          <cell r="B330">
            <v>0.314</v>
          </cell>
          <cell r="C330">
            <v>0</v>
          </cell>
        </row>
        <row r="331">
          <cell r="B331">
            <v>0.315</v>
          </cell>
          <cell r="C331">
            <v>0</v>
          </cell>
        </row>
        <row r="332">
          <cell r="B332">
            <v>0.316</v>
          </cell>
          <cell r="C332">
            <v>0</v>
          </cell>
        </row>
        <row r="333">
          <cell r="B333">
            <v>0.317</v>
          </cell>
          <cell r="C333">
            <v>0</v>
          </cell>
        </row>
        <row r="334">
          <cell r="B334">
            <v>0.318</v>
          </cell>
          <cell r="C334">
            <v>0</v>
          </cell>
        </row>
        <row r="335">
          <cell r="B335">
            <v>0.31900000000000001</v>
          </cell>
          <cell r="C335">
            <v>0</v>
          </cell>
        </row>
        <row r="336">
          <cell r="B336">
            <v>0.32</v>
          </cell>
          <cell r="C336">
            <v>0</v>
          </cell>
        </row>
        <row r="337">
          <cell r="B337">
            <v>0.32100000000000001</v>
          </cell>
          <cell r="C337">
            <v>0</v>
          </cell>
        </row>
        <row r="338">
          <cell r="B338">
            <v>0.32200000000000001</v>
          </cell>
          <cell r="C338">
            <v>0</v>
          </cell>
        </row>
        <row r="339">
          <cell r="B339">
            <v>0.32300000000000001</v>
          </cell>
          <cell r="C339">
            <v>0</v>
          </cell>
        </row>
        <row r="340">
          <cell r="B340">
            <v>0.32400000000000001</v>
          </cell>
          <cell r="C340">
            <v>0</v>
          </cell>
        </row>
        <row r="341">
          <cell r="B341">
            <v>0.32500000000000001</v>
          </cell>
          <cell r="C341">
            <v>0</v>
          </cell>
        </row>
        <row r="342">
          <cell r="B342">
            <v>0.32600000000000001</v>
          </cell>
          <cell r="C342">
            <v>0</v>
          </cell>
        </row>
        <row r="343">
          <cell r="B343">
            <v>0.32700000000000001</v>
          </cell>
          <cell r="C343">
            <v>0</v>
          </cell>
        </row>
        <row r="344">
          <cell r="B344">
            <v>0.32800000000000001</v>
          </cell>
          <cell r="C344">
            <v>0</v>
          </cell>
        </row>
        <row r="345">
          <cell r="B345">
            <v>0.32900000000000001</v>
          </cell>
          <cell r="C345">
            <v>0</v>
          </cell>
        </row>
        <row r="346">
          <cell r="B346">
            <v>0.33</v>
          </cell>
          <cell r="C346">
            <v>0</v>
          </cell>
        </row>
        <row r="347">
          <cell r="B347">
            <v>0.33100000000000002</v>
          </cell>
          <cell r="C347">
            <v>0</v>
          </cell>
        </row>
        <row r="348">
          <cell r="B348">
            <v>0.33200000000000002</v>
          </cell>
          <cell r="C348">
            <v>0</v>
          </cell>
        </row>
        <row r="349">
          <cell r="B349">
            <v>0.33300000000000002</v>
          </cell>
          <cell r="C349">
            <v>0</v>
          </cell>
        </row>
        <row r="350">
          <cell r="B350">
            <v>0.33400000000000002</v>
          </cell>
          <cell r="C350">
            <v>0</v>
          </cell>
        </row>
        <row r="351">
          <cell r="B351">
            <v>0.33500000000000002</v>
          </cell>
          <cell r="C351">
            <v>0</v>
          </cell>
        </row>
        <row r="352">
          <cell r="B352">
            <v>0.33600000000000002</v>
          </cell>
          <cell r="C352">
            <v>0</v>
          </cell>
        </row>
        <row r="353">
          <cell r="B353">
            <v>0.33700000000000002</v>
          </cell>
          <cell r="C353">
            <v>0</v>
          </cell>
        </row>
        <row r="354">
          <cell r="B354">
            <v>0.33800000000000002</v>
          </cell>
          <cell r="C354">
            <v>0</v>
          </cell>
        </row>
        <row r="355">
          <cell r="B355">
            <v>0.33900000000000002</v>
          </cell>
          <cell r="C355">
            <v>0</v>
          </cell>
        </row>
        <row r="356">
          <cell r="B356">
            <v>0.34</v>
          </cell>
          <cell r="C356">
            <v>0</v>
          </cell>
        </row>
        <row r="357">
          <cell r="B357">
            <v>0.34100000000000003</v>
          </cell>
          <cell r="C357">
            <v>0</v>
          </cell>
        </row>
        <row r="358">
          <cell r="B358">
            <v>0.34200000000000003</v>
          </cell>
          <cell r="C358">
            <v>0</v>
          </cell>
        </row>
        <row r="359">
          <cell r="B359">
            <v>0.34300000000000003</v>
          </cell>
          <cell r="C359">
            <v>0</v>
          </cell>
        </row>
        <row r="360">
          <cell r="B360">
            <v>0.34399999999999997</v>
          </cell>
          <cell r="C360">
            <v>0</v>
          </cell>
        </row>
        <row r="361">
          <cell r="B361">
            <v>0.34499999999999997</v>
          </cell>
          <cell r="C361">
            <v>0</v>
          </cell>
        </row>
        <row r="362">
          <cell r="B362">
            <v>0.34599999999999997</v>
          </cell>
          <cell r="C362">
            <v>0</v>
          </cell>
        </row>
        <row r="363">
          <cell r="B363">
            <v>0.34699999999999998</v>
          </cell>
          <cell r="C363">
            <v>0</v>
          </cell>
        </row>
        <row r="364">
          <cell r="B364">
            <v>0.34799999999999998</v>
          </cell>
          <cell r="C364">
            <v>0</v>
          </cell>
        </row>
        <row r="365">
          <cell r="B365">
            <v>0.34899999999999998</v>
          </cell>
          <cell r="C365">
            <v>0</v>
          </cell>
        </row>
        <row r="366">
          <cell r="B366">
            <v>0.35</v>
          </cell>
          <cell r="C366">
            <v>0</v>
          </cell>
        </row>
        <row r="367">
          <cell r="B367">
            <v>0.35099999999999998</v>
          </cell>
          <cell r="C367">
            <v>0</v>
          </cell>
        </row>
        <row r="368">
          <cell r="B368">
            <v>0.35199999999999998</v>
          </cell>
          <cell r="C368">
            <v>0</v>
          </cell>
        </row>
        <row r="369">
          <cell r="B369">
            <v>0.35299999999999998</v>
          </cell>
          <cell r="C369">
            <v>0</v>
          </cell>
        </row>
        <row r="370">
          <cell r="B370">
            <v>0.35399999999999998</v>
          </cell>
          <cell r="C370">
            <v>0</v>
          </cell>
        </row>
        <row r="371">
          <cell r="B371">
            <v>0.35499999999999998</v>
          </cell>
          <cell r="C371">
            <v>0</v>
          </cell>
        </row>
        <row r="372">
          <cell r="B372">
            <v>0.35599999999999998</v>
          </cell>
          <cell r="C372">
            <v>0</v>
          </cell>
        </row>
        <row r="373">
          <cell r="B373">
            <v>0.35699999999999998</v>
          </cell>
          <cell r="C373">
            <v>0</v>
          </cell>
        </row>
        <row r="374">
          <cell r="B374">
            <v>0.35799999999999998</v>
          </cell>
          <cell r="C374">
            <v>0</v>
          </cell>
        </row>
        <row r="375">
          <cell r="B375">
            <v>0.35899999999999999</v>
          </cell>
          <cell r="C375">
            <v>0</v>
          </cell>
        </row>
        <row r="376">
          <cell r="B376">
            <v>0.36</v>
          </cell>
          <cell r="C376">
            <v>0</v>
          </cell>
        </row>
        <row r="377">
          <cell r="B377">
            <v>0.36099999999999999</v>
          </cell>
          <cell r="C377">
            <v>0</v>
          </cell>
        </row>
        <row r="378">
          <cell r="B378">
            <v>0.36199999999999999</v>
          </cell>
          <cell r="C378">
            <v>0</v>
          </cell>
        </row>
        <row r="379">
          <cell r="B379">
            <v>0.36299999999999999</v>
          </cell>
          <cell r="C379">
            <v>0</v>
          </cell>
        </row>
        <row r="380">
          <cell r="B380">
            <v>0.36399999999999999</v>
          </cell>
          <cell r="C380">
            <v>0</v>
          </cell>
        </row>
        <row r="381">
          <cell r="B381">
            <v>0.36499999999999999</v>
          </cell>
          <cell r="C381">
            <v>0</v>
          </cell>
        </row>
        <row r="382">
          <cell r="B382">
            <v>0.36599999999999999</v>
          </cell>
          <cell r="C382">
            <v>0</v>
          </cell>
        </row>
        <row r="383">
          <cell r="B383">
            <v>0.36699999999999999</v>
          </cell>
          <cell r="C383">
            <v>0</v>
          </cell>
        </row>
        <row r="384">
          <cell r="B384">
            <v>0.36799999999999999</v>
          </cell>
          <cell r="C384">
            <v>0</v>
          </cell>
        </row>
        <row r="385">
          <cell r="B385">
            <v>0.36899999999999999</v>
          </cell>
          <cell r="C385">
            <v>0</v>
          </cell>
        </row>
        <row r="386">
          <cell r="B386">
            <v>0.37</v>
          </cell>
          <cell r="C386">
            <v>0</v>
          </cell>
        </row>
        <row r="387">
          <cell r="B387">
            <v>0.371</v>
          </cell>
          <cell r="C387">
            <v>0</v>
          </cell>
        </row>
        <row r="388">
          <cell r="B388">
            <v>0.372</v>
          </cell>
          <cell r="C388">
            <v>0</v>
          </cell>
        </row>
        <row r="389">
          <cell r="B389">
            <v>0.373</v>
          </cell>
          <cell r="C389">
            <v>0</v>
          </cell>
        </row>
        <row r="390">
          <cell r="B390">
            <v>0.374</v>
          </cell>
          <cell r="C390">
            <v>0</v>
          </cell>
        </row>
        <row r="391">
          <cell r="B391">
            <v>0.375</v>
          </cell>
          <cell r="C391">
            <v>0</v>
          </cell>
        </row>
        <row r="392">
          <cell r="B392">
            <v>0.376</v>
          </cell>
          <cell r="C392">
            <v>0</v>
          </cell>
        </row>
        <row r="393">
          <cell r="B393">
            <v>0.377</v>
          </cell>
          <cell r="C393">
            <v>0</v>
          </cell>
        </row>
        <row r="394">
          <cell r="B394">
            <v>0.378</v>
          </cell>
          <cell r="C394">
            <v>0</v>
          </cell>
        </row>
        <row r="395">
          <cell r="B395">
            <v>0.379</v>
          </cell>
          <cell r="C395">
            <v>0</v>
          </cell>
        </row>
        <row r="396">
          <cell r="B396">
            <v>0.38</v>
          </cell>
          <cell r="C396">
            <v>0</v>
          </cell>
        </row>
        <row r="397">
          <cell r="B397">
            <v>0.38100000000000001</v>
          </cell>
          <cell r="C397">
            <v>0</v>
          </cell>
        </row>
        <row r="398">
          <cell r="B398">
            <v>0.38200000000000001</v>
          </cell>
          <cell r="C398">
            <v>0</v>
          </cell>
        </row>
        <row r="399">
          <cell r="B399">
            <v>0.38300000000000001</v>
          </cell>
          <cell r="C399">
            <v>0</v>
          </cell>
        </row>
        <row r="400">
          <cell r="B400">
            <v>0.38400000000000001</v>
          </cell>
          <cell r="C400">
            <v>0</v>
          </cell>
        </row>
        <row r="401">
          <cell r="B401">
            <v>0.38500000000000001</v>
          </cell>
          <cell r="C401">
            <v>0</v>
          </cell>
        </row>
        <row r="402">
          <cell r="B402">
            <v>0.38600000000000001</v>
          </cell>
          <cell r="C402">
            <v>0</v>
          </cell>
        </row>
        <row r="403">
          <cell r="B403">
            <v>0.38700000000000001</v>
          </cell>
          <cell r="C403">
            <v>0</v>
          </cell>
        </row>
        <row r="404">
          <cell r="B404">
            <v>0.38800000000000001</v>
          </cell>
          <cell r="C404">
            <v>0</v>
          </cell>
        </row>
        <row r="405">
          <cell r="B405">
            <v>0.38900000000000001</v>
          </cell>
          <cell r="C405">
            <v>0</v>
          </cell>
        </row>
        <row r="406">
          <cell r="B406">
            <v>0.39</v>
          </cell>
          <cell r="C406">
            <v>0</v>
          </cell>
        </row>
        <row r="407">
          <cell r="B407">
            <v>0.39100000000000001</v>
          </cell>
          <cell r="C407">
            <v>0</v>
          </cell>
        </row>
        <row r="408">
          <cell r="B408">
            <v>0.39200000000000002</v>
          </cell>
          <cell r="C408">
            <v>0</v>
          </cell>
        </row>
        <row r="409">
          <cell r="B409">
            <v>0.39300000000000002</v>
          </cell>
          <cell r="C409">
            <v>0</v>
          </cell>
        </row>
        <row r="410">
          <cell r="B410">
            <v>0.39400000000000002</v>
          </cell>
          <cell r="C410">
            <v>0</v>
          </cell>
        </row>
        <row r="411">
          <cell r="B411">
            <v>0.39500000000000002</v>
          </cell>
          <cell r="C411">
            <v>0</v>
          </cell>
        </row>
        <row r="412">
          <cell r="B412">
            <v>0.39600000000000002</v>
          </cell>
          <cell r="C412">
            <v>0</v>
          </cell>
        </row>
        <row r="413">
          <cell r="B413">
            <v>0.39700000000000002</v>
          </cell>
          <cell r="C413">
            <v>0</v>
          </cell>
        </row>
        <row r="414">
          <cell r="B414">
            <v>0.39800000000000002</v>
          </cell>
          <cell r="C414">
            <v>0</v>
          </cell>
        </row>
        <row r="415">
          <cell r="B415">
            <v>0.39900000000000002</v>
          </cell>
          <cell r="C415">
            <v>0</v>
          </cell>
        </row>
        <row r="416">
          <cell r="B416">
            <v>0.4</v>
          </cell>
          <cell r="C416">
            <v>0</v>
          </cell>
        </row>
        <row r="417">
          <cell r="B417">
            <v>0.40100000000000002</v>
          </cell>
          <cell r="C417">
            <v>0</v>
          </cell>
        </row>
        <row r="418">
          <cell r="B418">
            <v>0.40200000000000002</v>
          </cell>
          <cell r="C418">
            <v>0</v>
          </cell>
        </row>
        <row r="419">
          <cell r="B419">
            <v>0.40300000000000002</v>
          </cell>
          <cell r="C419">
            <v>0</v>
          </cell>
        </row>
        <row r="420">
          <cell r="B420">
            <v>0.40400000000000003</v>
          </cell>
          <cell r="C420">
            <v>0</v>
          </cell>
        </row>
        <row r="421">
          <cell r="B421">
            <v>0.40500000000000003</v>
          </cell>
          <cell r="C421">
            <v>0</v>
          </cell>
        </row>
        <row r="422">
          <cell r="B422">
            <v>0.40600000000000003</v>
          </cell>
          <cell r="C422">
            <v>0</v>
          </cell>
        </row>
        <row r="423">
          <cell r="B423">
            <v>0.40699999999999997</v>
          </cell>
          <cell r="C423">
            <v>0</v>
          </cell>
        </row>
        <row r="424">
          <cell r="B424">
            <v>0.40799999999999997</v>
          </cell>
          <cell r="C424">
            <v>0</v>
          </cell>
        </row>
        <row r="425">
          <cell r="B425">
            <v>0.40899999999999997</v>
          </cell>
          <cell r="C425">
            <v>0</v>
          </cell>
        </row>
        <row r="426">
          <cell r="B426">
            <v>0.41</v>
          </cell>
          <cell r="C426">
            <v>0</v>
          </cell>
        </row>
        <row r="427">
          <cell r="B427">
            <v>0.41099999999999998</v>
          </cell>
          <cell r="C427">
            <v>0</v>
          </cell>
        </row>
        <row r="428">
          <cell r="B428">
            <v>0.41199999999999998</v>
          </cell>
          <cell r="C428">
            <v>0</v>
          </cell>
        </row>
        <row r="429">
          <cell r="B429">
            <v>0.41299999999999998</v>
          </cell>
          <cell r="C429">
            <v>0</v>
          </cell>
        </row>
        <row r="430">
          <cell r="B430">
            <v>0.41399999999999998</v>
          </cell>
          <cell r="C430">
            <v>0</v>
          </cell>
        </row>
        <row r="431">
          <cell r="B431">
            <v>0.41499999999999998</v>
          </cell>
          <cell r="C431">
            <v>0</v>
          </cell>
        </row>
        <row r="432">
          <cell r="B432">
            <v>0.41599999999999998</v>
          </cell>
          <cell r="C432">
            <v>0</v>
          </cell>
        </row>
        <row r="433">
          <cell r="B433">
            <v>0.41699999999999998</v>
          </cell>
          <cell r="C433">
            <v>0</v>
          </cell>
        </row>
        <row r="434">
          <cell r="B434">
            <v>0.41799999999999998</v>
          </cell>
          <cell r="C434">
            <v>0</v>
          </cell>
        </row>
        <row r="435">
          <cell r="B435">
            <v>0.41899999999999998</v>
          </cell>
          <cell r="C435">
            <v>0</v>
          </cell>
        </row>
        <row r="436">
          <cell r="B436">
            <v>0.42</v>
          </cell>
          <cell r="C436">
            <v>0</v>
          </cell>
        </row>
        <row r="437">
          <cell r="B437">
            <v>0.42099999999999999</v>
          </cell>
          <cell r="C437">
            <v>0</v>
          </cell>
        </row>
        <row r="438">
          <cell r="B438">
            <v>0.42199999999999999</v>
          </cell>
          <cell r="C438">
            <v>0</v>
          </cell>
        </row>
        <row r="439">
          <cell r="B439">
            <v>0.42299999999999999</v>
          </cell>
          <cell r="C439">
            <v>0</v>
          </cell>
        </row>
        <row r="440">
          <cell r="B440">
            <v>0.42399999999999999</v>
          </cell>
          <cell r="C440">
            <v>0</v>
          </cell>
        </row>
        <row r="441">
          <cell r="B441">
            <v>0.42499999999999999</v>
          </cell>
          <cell r="C441">
            <v>0</v>
          </cell>
        </row>
        <row r="442">
          <cell r="B442">
            <v>0.42599999999999999</v>
          </cell>
          <cell r="C442">
            <v>0</v>
          </cell>
        </row>
        <row r="443">
          <cell r="B443">
            <v>0.42699999999999999</v>
          </cell>
          <cell r="C443">
            <v>0</v>
          </cell>
        </row>
        <row r="444">
          <cell r="B444">
            <v>0.42799999999999999</v>
          </cell>
          <cell r="C444">
            <v>0</v>
          </cell>
        </row>
        <row r="445">
          <cell r="B445">
            <v>0.42899999999999999</v>
          </cell>
          <cell r="C445">
            <v>0</v>
          </cell>
        </row>
        <row r="446">
          <cell r="B446">
            <v>0.43</v>
          </cell>
          <cell r="C446">
            <v>0</v>
          </cell>
        </row>
        <row r="447">
          <cell r="B447">
            <v>0.43099999999999999</v>
          </cell>
          <cell r="C447">
            <v>0</v>
          </cell>
        </row>
        <row r="448">
          <cell r="B448">
            <v>0.432</v>
          </cell>
          <cell r="C448">
            <v>0</v>
          </cell>
        </row>
        <row r="449">
          <cell r="B449">
            <v>0.433</v>
          </cell>
          <cell r="C449">
            <v>0</v>
          </cell>
        </row>
        <row r="450">
          <cell r="B450">
            <v>0.434</v>
          </cell>
          <cell r="C450">
            <v>0</v>
          </cell>
        </row>
        <row r="451">
          <cell r="B451">
            <v>0.435</v>
          </cell>
          <cell r="C451">
            <v>0</v>
          </cell>
        </row>
        <row r="452">
          <cell r="B452">
            <v>0.436</v>
          </cell>
          <cell r="C452">
            <v>0</v>
          </cell>
        </row>
        <row r="453">
          <cell r="B453">
            <v>0.437</v>
          </cell>
          <cell r="C453">
            <v>0</v>
          </cell>
        </row>
        <row r="454">
          <cell r="B454">
            <v>0.438</v>
          </cell>
          <cell r="C454">
            <v>0</v>
          </cell>
        </row>
        <row r="455">
          <cell r="B455">
            <v>0.439</v>
          </cell>
          <cell r="C455">
            <v>0</v>
          </cell>
        </row>
        <row r="456">
          <cell r="B456">
            <v>0.44</v>
          </cell>
          <cell r="C456">
            <v>0</v>
          </cell>
        </row>
        <row r="457">
          <cell r="B457">
            <v>0.441</v>
          </cell>
          <cell r="C457">
            <v>0</v>
          </cell>
        </row>
        <row r="458">
          <cell r="B458">
            <v>0.442</v>
          </cell>
          <cell r="C458">
            <v>0</v>
          </cell>
        </row>
        <row r="459">
          <cell r="B459">
            <v>0.443</v>
          </cell>
          <cell r="C459">
            <v>0</v>
          </cell>
        </row>
        <row r="460">
          <cell r="B460">
            <v>0.44400000000000001</v>
          </cell>
          <cell r="C460">
            <v>0</v>
          </cell>
        </row>
        <row r="461">
          <cell r="B461">
            <v>0.44500000000000001</v>
          </cell>
          <cell r="C461">
            <v>0</v>
          </cell>
        </row>
        <row r="462">
          <cell r="B462">
            <v>0.44600000000000001</v>
          </cell>
          <cell r="C462">
            <v>0</v>
          </cell>
        </row>
        <row r="463">
          <cell r="B463">
            <v>0.44700000000000001</v>
          </cell>
          <cell r="C463">
            <v>0</v>
          </cell>
        </row>
        <row r="464">
          <cell r="B464">
            <v>0.44800000000000001</v>
          </cell>
          <cell r="C464">
            <v>0</v>
          </cell>
        </row>
        <row r="465">
          <cell r="B465">
            <v>0.44900000000000001</v>
          </cell>
          <cell r="C465">
            <v>0</v>
          </cell>
        </row>
        <row r="466">
          <cell r="B466">
            <v>0.45</v>
          </cell>
          <cell r="C466">
            <v>0</v>
          </cell>
        </row>
        <row r="467">
          <cell r="B467">
            <v>0.45100000000000001</v>
          </cell>
          <cell r="C467">
            <v>0</v>
          </cell>
        </row>
        <row r="468">
          <cell r="B468">
            <v>0.45200000000000001</v>
          </cell>
          <cell r="C468">
            <v>0</v>
          </cell>
        </row>
        <row r="469">
          <cell r="B469">
            <v>0.45300000000000001</v>
          </cell>
          <cell r="C469">
            <v>0</v>
          </cell>
        </row>
        <row r="470">
          <cell r="B470">
            <v>0.45400000000000001</v>
          </cell>
          <cell r="C470">
            <v>0</v>
          </cell>
        </row>
        <row r="471">
          <cell r="B471">
            <v>0.45500000000000002</v>
          </cell>
          <cell r="C471">
            <v>0</v>
          </cell>
        </row>
        <row r="472">
          <cell r="B472">
            <v>0.45600000000000002</v>
          </cell>
          <cell r="C472">
            <v>0</v>
          </cell>
        </row>
        <row r="473">
          <cell r="B473">
            <v>0.45700000000000002</v>
          </cell>
          <cell r="C473">
            <v>0</v>
          </cell>
        </row>
        <row r="474">
          <cell r="B474">
            <v>0.45800000000000002</v>
          </cell>
          <cell r="C474">
            <v>0</v>
          </cell>
        </row>
        <row r="475">
          <cell r="B475">
            <v>0.45900000000000002</v>
          </cell>
          <cell r="C475">
            <v>0</v>
          </cell>
        </row>
        <row r="476">
          <cell r="B476">
            <v>0.46</v>
          </cell>
          <cell r="C476">
            <v>0</v>
          </cell>
        </row>
        <row r="477">
          <cell r="B477">
            <v>0.46100000000000002</v>
          </cell>
          <cell r="C477">
            <v>0</v>
          </cell>
        </row>
        <row r="478">
          <cell r="B478">
            <v>0.46200000000000002</v>
          </cell>
          <cell r="C478">
            <v>0</v>
          </cell>
        </row>
        <row r="479">
          <cell r="B479">
            <v>0.46300000000000002</v>
          </cell>
          <cell r="C479">
            <v>0</v>
          </cell>
        </row>
        <row r="480">
          <cell r="B480">
            <v>0.46400000000000002</v>
          </cell>
          <cell r="C480">
            <v>0</v>
          </cell>
        </row>
        <row r="481">
          <cell r="B481">
            <v>0.46500000000000002</v>
          </cell>
          <cell r="C481">
            <v>0</v>
          </cell>
        </row>
        <row r="482">
          <cell r="B482">
            <v>0.46600000000000003</v>
          </cell>
          <cell r="C482">
            <v>0</v>
          </cell>
        </row>
        <row r="483">
          <cell r="B483">
            <v>0.46700000000000003</v>
          </cell>
          <cell r="C483">
            <v>0</v>
          </cell>
        </row>
        <row r="484">
          <cell r="B484">
            <v>0.46800000000000003</v>
          </cell>
          <cell r="C484">
            <v>0</v>
          </cell>
        </row>
        <row r="485">
          <cell r="B485">
            <v>0.46899999999999997</v>
          </cell>
          <cell r="C485">
            <v>0</v>
          </cell>
        </row>
        <row r="486">
          <cell r="B486">
            <v>0.47</v>
          </cell>
          <cell r="C486">
            <v>0</v>
          </cell>
        </row>
        <row r="487">
          <cell r="B487">
            <v>0.47099999999999997</v>
          </cell>
          <cell r="C487">
            <v>0</v>
          </cell>
        </row>
        <row r="488">
          <cell r="B488">
            <v>0.47199999999999998</v>
          </cell>
          <cell r="C488">
            <v>0</v>
          </cell>
        </row>
        <row r="489">
          <cell r="B489">
            <v>0.47299999999999998</v>
          </cell>
          <cell r="C489">
            <v>0</v>
          </cell>
        </row>
        <row r="490">
          <cell r="B490">
            <v>0.47399999999999998</v>
          </cell>
          <cell r="C490">
            <v>0</v>
          </cell>
        </row>
        <row r="491">
          <cell r="B491">
            <v>0.47499999999999998</v>
          </cell>
          <cell r="C491">
            <v>0</v>
          </cell>
        </row>
        <row r="492">
          <cell r="B492">
            <v>0.47599999999999998</v>
          </cell>
          <cell r="C492">
            <v>0</v>
          </cell>
        </row>
        <row r="493">
          <cell r="B493">
            <v>0.47699999999999998</v>
          </cell>
          <cell r="C493">
            <v>0</v>
          </cell>
        </row>
        <row r="494">
          <cell r="B494">
            <v>0.47799999999999998</v>
          </cell>
          <cell r="C494">
            <v>0</v>
          </cell>
        </row>
        <row r="495">
          <cell r="B495">
            <v>0.47899999999999998</v>
          </cell>
          <cell r="C495">
            <v>0</v>
          </cell>
        </row>
        <row r="496">
          <cell r="B496">
            <v>0.48</v>
          </cell>
          <cell r="C496">
            <v>0</v>
          </cell>
        </row>
        <row r="497">
          <cell r="B497">
            <v>0.48099999999999998</v>
          </cell>
          <cell r="C497">
            <v>0</v>
          </cell>
        </row>
        <row r="498">
          <cell r="B498">
            <v>0.48199999999999998</v>
          </cell>
          <cell r="C498">
            <v>0</v>
          </cell>
        </row>
        <row r="499">
          <cell r="B499">
            <v>0.48299999999999998</v>
          </cell>
          <cell r="C499">
            <v>0</v>
          </cell>
        </row>
        <row r="500">
          <cell r="B500">
            <v>0.48399999999999999</v>
          </cell>
          <cell r="C500">
            <v>0</v>
          </cell>
        </row>
        <row r="501">
          <cell r="B501">
            <v>0.48499999999999999</v>
          </cell>
          <cell r="C501">
            <v>0</v>
          </cell>
        </row>
        <row r="502">
          <cell r="B502">
            <v>0.48599999999999999</v>
          </cell>
          <cell r="C502">
            <v>0</v>
          </cell>
        </row>
        <row r="503">
          <cell r="B503">
            <v>0.48699999999999999</v>
          </cell>
          <cell r="C503">
            <v>0</v>
          </cell>
        </row>
        <row r="504">
          <cell r="B504">
            <v>0.48799999999999999</v>
          </cell>
          <cell r="C504">
            <v>0</v>
          </cell>
        </row>
        <row r="505">
          <cell r="B505">
            <v>0.48899999999999999</v>
          </cell>
          <cell r="C505">
            <v>0</v>
          </cell>
        </row>
        <row r="506">
          <cell r="B506">
            <v>0.49</v>
          </cell>
          <cell r="C506">
            <v>0</v>
          </cell>
        </row>
        <row r="507">
          <cell r="B507">
            <v>0.49099999999999999</v>
          </cell>
          <cell r="C507">
            <v>0</v>
          </cell>
        </row>
        <row r="508">
          <cell r="B508">
            <v>0.49199999999999999</v>
          </cell>
          <cell r="C508">
            <v>0</v>
          </cell>
        </row>
        <row r="509">
          <cell r="B509">
            <v>0.49299999999999999</v>
          </cell>
          <cell r="C509">
            <v>0</v>
          </cell>
        </row>
        <row r="510">
          <cell r="B510">
            <v>0.49399999999999999</v>
          </cell>
          <cell r="C510">
            <v>0</v>
          </cell>
        </row>
        <row r="511">
          <cell r="B511">
            <v>0.495</v>
          </cell>
          <cell r="C511">
            <v>0</v>
          </cell>
        </row>
        <row r="512">
          <cell r="B512">
            <v>0.496</v>
          </cell>
          <cell r="C512">
            <v>0</v>
          </cell>
        </row>
        <row r="513">
          <cell r="B513">
            <v>0.497</v>
          </cell>
          <cell r="C513">
            <v>0</v>
          </cell>
        </row>
        <row r="514">
          <cell r="B514">
            <v>0.498</v>
          </cell>
          <cell r="C514">
            <v>0</v>
          </cell>
        </row>
        <row r="515">
          <cell r="B515">
            <v>0.499</v>
          </cell>
          <cell r="C515">
            <v>0</v>
          </cell>
        </row>
        <row r="516">
          <cell r="B516">
            <v>0.5</v>
          </cell>
          <cell r="C516">
            <v>0</v>
          </cell>
        </row>
        <row r="517">
          <cell r="B517">
            <v>0.501</v>
          </cell>
          <cell r="C517">
            <v>0</v>
          </cell>
        </row>
        <row r="518">
          <cell r="B518">
            <v>0.502</v>
          </cell>
          <cell r="C518">
            <v>0</v>
          </cell>
        </row>
        <row r="519">
          <cell r="B519">
            <v>0.503</v>
          </cell>
          <cell r="C519">
            <v>0</v>
          </cell>
        </row>
        <row r="520">
          <cell r="B520">
            <v>0.504</v>
          </cell>
          <cell r="C520">
            <v>0</v>
          </cell>
        </row>
        <row r="521">
          <cell r="B521">
            <v>0.505</v>
          </cell>
          <cell r="C521">
            <v>0</v>
          </cell>
        </row>
        <row r="522">
          <cell r="B522">
            <v>0.50600000000000001</v>
          </cell>
          <cell r="C522">
            <v>0</v>
          </cell>
        </row>
        <row r="523">
          <cell r="B523">
            <v>0.50700000000000001</v>
          </cell>
          <cell r="C523">
            <v>0</v>
          </cell>
        </row>
        <row r="524">
          <cell r="B524">
            <v>0.50800000000000001</v>
          </cell>
          <cell r="C524">
            <v>0</v>
          </cell>
        </row>
        <row r="525">
          <cell r="B525">
            <v>0.50900000000000001</v>
          </cell>
          <cell r="C525">
            <v>0</v>
          </cell>
        </row>
        <row r="526">
          <cell r="B526">
            <v>0.51</v>
          </cell>
          <cell r="C526">
            <v>0</v>
          </cell>
        </row>
        <row r="527">
          <cell r="B527">
            <v>0.51100000000000001</v>
          </cell>
          <cell r="C527">
            <v>0</v>
          </cell>
        </row>
        <row r="528">
          <cell r="B528">
            <v>0.51200000000000001</v>
          </cell>
          <cell r="C528">
            <v>0</v>
          </cell>
        </row>
        <row r="529">
          <cell r="B529">
            <v>0.51300000000000001</v>
          </cell>
          <cell r="C529">
            <v>0</v>
          </cell>
        </row>
        <row r="530">
          <cell r="B530">
            <v>0.51400000000000001</v>
          </cell>
          <cell r="C530">
            <v>0</v>
          </cell>
        </row>
        <row r="531">
          <cell r="B531">
            <v>0.51500000000000001</v>
          </cell>
          <cell r="C531">
            <v>0</v>
          </cell>
        </row>
        <row r="532">
          <cell r="B532">
            <v>0.51600000000000001</v>
          </cell>
          <cell r="C532">
            <v>0</v>
          </cell>
        </row>
        <row r="533">
          <cell r="B533">
            <v>0.51700000000000002</v>
          </cell>
          <cell r="C533">
            <v>0</v>
          </cell>
        </row>
        <row r="534">
          <cell r="B534">
            <v>0.51800000000000002</v>
          </cell>
          <cell r="C534">
            <v>0</v>
          </cell>
        </row>
        <row r="535">
          <cell r="B535">
            <v>0.51900000000000002</v>
          </cell>
          <cell r="C535">
            <v>0</v>
          </cell>
        </row>
        <row r="536">
          <cell r="B536">
            <v>0.52</v>
          </cell>
          <cell r="C536">
            <v>0</v>
          </cell>
        </row>
        <row r="537">
          <cell r="B537">
            <v>0.52100000000000002</v>
          </cell>
          <cell r="C537">
            <v>0</v>
          </cell>
        </row>
        <row r="538">
          <cell r="B538">
            <v>0.52200000000000002</v>
          </cell>
          <cell r="C538">
            <v>0</v>
          </cell>
        </row>
        <row r="539">
          <cell r="B539">
            <v>0.52300000000000002</v>
          </cell>
          <cell r="C539">
            <v>0</v>
          </cell>
        </row>
        <row r="540">
          <cell r="B540">
            <v>0.52400000000000002</v>
          </cell>
          <cell r="C540">
            <v>0</v>
          </cell>
        </row>
        <row r="541">
          <cell r="B541">
            <v>0.52500000000000002</v>
          </cell>
          <cell r="C541">
            <v>0</v>
          </cell>
        </row>
        <row r="542">
          <cell r="B542">
            <v>0.52600000000000002</v>
          </cell>
          <cell r="C542">
            <v>0</v>
          </cell>
        </row>
        <row r="543">
          <cell r="B543">
            <v>0.52700000000000002</v>
          </cell>
          <cell r="C543">
            <v>0</v>
          </cell>
        </row>
        <row r="544">
          <cell r="B544">
            <v>0.52800000000000002</v>
          </cell>
          <cell r="C544">
            <v>0</v>
          </cell>
        </row>
        <row r="545">
          <cell r="B545">
            <v>0.52900000000000003</v>
          </cell>
          <cell r="C545">
            <v>0</v>
          </cell>
        </row>
        <row r="546">
          <cell r="B546">
            <v>0.53</v>
          </cell>
          <cell r="C546">
            <v>0</v>
          </cell>
        </row>
        <row r="547">
          <cell r="B547">
            <v>0.53100000000000003</v>
          </cell>
          <cell r="C547">
            <v>0</v>
          </cell>
        </row>
        <row r="548">
          <cell r="B548">
            <v>0.53200000000000003</v>
          </cell>
          <cell r="C548">
            <v>0</v>
          </cell>
        </row>
        <row r="549">
          <cell r="B549">
            <v>0.53300000000000003</v>
          </cell>
          <cell r="C549">
            <v>0</v>
          </cell>
        </row>
        <row r="550">
          <cell r="B550">
            <v>0.53400000000000003</v>
          </cell>
          <cell r="C550">
            <v>0</v>
          </cell>
        </row>
        <row r="551">
          <cell r="B551">
            <v>0.53500000000000003</v>
          </cell>
          <cell r="C551">
            <v>0</v>
          </cell>
        </row>
        <row r="552">
          <cell r="B552">
            <v>0.53600000000000003</v>
          </cell>
          <cell r="C552">
            <v>0</v>
          </cell>
        </row>
        <row r="553">
          <cell r="B553">
            <v>0.53700000000000003</v>
          </cell>
          <cell r="C553">
            <v>0</v>
          </cell>
        </row>
        <row r="554">
          <cell r="B554">
            <v>0.53800000000000003</v>
          </cell>
          <cell r="C554">
            <v>0</v>
          </cell>
        </row>
        <row r="555">
          <cell r="B555">
            <v>0.53900000000000003</v>
          </cell>
          <cell r="C555">
            <v>0</v>
          </cell>
        </row>
        <row r="556">
          <cell r="B556">
            <v>0.54</v>
          </cell>
          <cell r="C556">
            <v>0</v>
          </cell>
        </row>
        <row r="557">
          <cell r="B557">
            <v>0.54100000000000004</v>
          </cell>
          <cell r="C557">
            <v>0</v>
          </cell>
        </row>
        <row r="558">
          <cell r="B558">
            <v>0.54200000000000004</v>
          </cell>
          <cell r="C558">
            <v>0</v>
          </cell>
        </row>
        <row r="559">
          <cell r="B559">
            <v>0.54300000000000004</v>
          </cell>
          <cell r="C559">
            <v>0</v>
          </cell>
        </row>
        <row r="560">
          <cell r="B560">
            <v>0.54400000000000004</v>
          </cell>
          <cell r="C560">
            <v>0</v>
          </cell>
        </row>
        <row r="561">
          <cell r="B561">
            <v>0.54500000000000004</v>
          </cell>
          <cell r="C561">
            <v>0</v>
          </cell>
        </row>
        <row r="562">
          <cell r="B562">
            <v>0.54600000000000004</v>
          </cell>
          <cell r="C562">
            <v>0</v>
          </cell>
        </row>
        <row r="563">
          <cell r="B563">
            <v>0.54700000000000004</v>
          </cell>
          <cell r="C563">
            <v>0</v>
          </cell>
        </row>
        <row r="564">
          <cell r="B564">
            <v>0.54800000000000004</v>
          </cell>
          <cell r="C564">
            <v>0</v>
          </cell>
        </row>
        <row r="565">
          <cell r="B565">
            <v>0.54900000000000004</v>
          </cell>
          <cell r="C565">
            <v>0</v>
          </cell>
        </row>
        <row r="566">
          <cell r="B566">
            <v>0.55000000000000004</v>
          </cell>
          <cell r="C566">
            <v>0</v>
          </cell>
        </row>
        <row r="567">
          <cell r="B567">
            <v>0.55100000000000005</v>
          </cell>
          <cell r="C567">
            <v>0</v>
          </cell>
        </row>
        <row r="568">
          <cell r="B568">
            <v>0.55200000000000005</v>
          </cell>
          <cell r="C568">
            <v>0</v>
          </cell>
        </row>
        <row r="569">
          <cell r="B569">
            <v>0.55300000000000005</v>
          </cell>
          <cell r="C569">
            <v>0</v>
          </cell>
        </row>
        <row r="570">
          <cell r="B570">
            <v>0.55400000000000005</v>
          </cell>
          <cell r="C570">
            <v>0</v>
          </cell>
        </row>
        <row r="571">
          <cell r="B571">
            <v>0.55500000000000005</v>
          </cell>
          <cell r="C571">
            <v>0</v>
          </cell>
        </row>
        <row r="572">
          <cell r="B572">
            <v>0.55600000000000005</v>
          </cell>
          <cell r="C572">
            <v>0</v>
          </cell>
        </row>
        <row r="573">
          <cell r="B573">
            <v>0.55700000000000005</v>
          </cell>
          <cell r="C573">
            <v>0</v>
          </cell>
        </row>
        <row r="574">
          <cell r="B574">
            <v>0.55800000000000005</v>
          </cell>
          <cell r="C574">
            <v>0</v>
          </cell>
        </row>
        <row r="575">
          <cell r="B575">
            <v>0.55900000000000005</v>
          </cell>
          <cell r="C575">
            <v>0</v>
          </cell>
        </row>
        <row r="576">
          <cell r="B576">
            <v>0.56000000000000005</v>
          </cell>
          <cell r="C576">
            <v>0</v>
          </cell>
        </row>
        <row r="577">
          <cell r="B577">
            <v>0.56100000000000005</v>
          </cell>
          <cell r="C577">
            <v>0</v>
          </cell>
        </row>
        <row r="578">
          <cell r="B578">
            <v>0.56200000000000006</v>
          </cell>
          <cell r="C578">
            <v>0</v>
          </cell>
        </row>
        <row r="579">
          <cell r="B579">
            <v>0.56299999999999994</v>
          </cell>
          <cell r="C579">
            <v>0</v>
          </cell>
        </row>
        <row r="580">
          <cell r="B580">
            <v>0.56399999999999995</v>
          </cell>
          <cell r="C580">
            <v>0</v>
          </cell>
        </row>
        <row r="581">
          <cell r="B581">
            <v>0.56499999999999995</v>
          </cell>
          <cell r="C581">
            <v>0</v>
          </cell>
        </row>
        <row r="582">
          <cell r="B582">
            <v>0.56599999999999995</v>
          </cell>
          <cell r="C582">
            <v>0</v>
          </cell>
        </row>
        <row r="583">
          <cell r="B583">
            <v>0.56699999999999995</v>
          </cell>
          <cell r="C583">
            <v>0</v>
          </cell>
        </row>
        <row r="584">
          <cell r="B584">
            <v>0.56799999999999995</v>
          </cell>
          <cell r="C584">
            <v>0</v>
          </cell>
        </row>
        <row r="585">
          <cell r="B585">
            <v>0.56899999999999995</v>
          </cell>
          <cell r="C585">
            <v>0</v>
          </cell>
        </row>
        <row r="586">
          <cell r="B586">
            <v>0.56999999999999995</v>
          </cell>
          <cell r="C586">
            <v>0</v>
          </cell>
        </row>
        <row r="587">
          <cell r="B587">
            <v>0.57099999999999995</v>
          </cell>
          <cell r="C587">
            <v>0</v>
          </cell>
        </row>
        <row r="588">
          <cell r="B588">
            <v>0.57199999999999995</v>
          </cell>
          <cell r="C588">
            <v>0</v>
          </cell>
        </row>
        <row r="589">
          <cell r="B589">
            <v>0.57299999999999995</v>
          </cell>
          <cell r="C589">
            <v>0</v>
          </cell>
        </row>
        <row r="590">
          <cell r="B590">
            <v>0.57399999999999995</v>
          </cell>
          <cell r="C590">
            <v>0</v>
          </cell>
        </row>
        <row r="591">
          <cell r="B591">
            <v>0.57499999999999996</v>
          </cell>
          <cell r="C591">
            <v>0</v>
          </cell>
        </row>
        <row r="592">
          <cell r="B592">
            <v>0.57599999999999996</v>
          </cell>
          <cell r="C592">
            <v>0</v>
          </cell>
        </row>
        <row r="593">
          <cell r="B593">
            <v>0.57699999999999996</v>
          </cell>
          <cell r="C593">
            <v>0</v>
          </cell>
        </row>
        <row r="594">
          <cell r="B594">
            <v>0.57799999999999996</v>
          </cell>
          <cell r="C594">
            <v>0</v>
          </cell>
        </row>
        <row r="595">
          <cell r="B595">
            <v>0.57899999999999996</v>
          </cell>
          <cell r="C595">
            <v>0</v>
          </cell>
        </row>
        <row r="596">
          <cell r="B596">
            <v>0.57999999999999996</v>
          </cell>
          <cell r="C596">
            <v>0</v>
          </cell>
        </row>
        <row r="597">
          <cell r="B597">
            <v>0.58099999999999996</v>
          </cell>
          <cell r="C597">
            <v>0</v>
          </cell>
        </row>
        <row r="598">
          <cell r="B598">
            <v>0.58199999999999996</v>
          </cell>
          <cell r="C598">
            <v>0</v>
          </cell>
        </row>
        <row r="599">
          <cell r="B599">
            <v>0.58299999999999996</v>
          </cell>
          <cell r="C599">
            <v>0</v>
          </cell>
        </row>
        <row r="600">
          <cell r="B600">
            <v>0.58399999999999996</v>
          </cell>
          <cell r="C600">
            <v>0</v>
          </cell>
        </row>
        <row r="601">
          <cell r="B601">
            <v>0.58499999999999996</v>
          </cell>
          <cell r="C601">
            <v>0</v>
          </cell>
        </row>
        <row r="602">
          <cell r="B602">
            <v>0.58599999999999997</v>
          </cell>
          <cell r="C602">
            <v>0</v>
          </cell>
        </row>
        <row r="603">
          <cell r="B603">
            <v>0.58699999999999997</v>
          </cell>
          <cell r="C603">
            <v>0</v>
          </cell>
        </row>
        <row r="604">
          <cell r="B604">
            <v>0.58799999999999997</v>
          </cell>
          <cell r="C604">
            <v>0</v>
          </cell>
        </row>
        <row r="605">
          <cell r="B605">
            <v>0.58899999999999997</v>
          </cell>
          <cell r="C605">
            <v>0</v>
          </cell>
        </row>
        <row r="606">
          <cell r="B606">
            <v>0.59</v>
          </cell>
          <cell r="C606">
            <v>0</v>
          </cell>
        </row>
        <row r="607">
          <cell r="B607">
            <v>0.59099999999999997</v>
          </cell>
          <cell r="C607">
            <v>0</v>
          </cell>
        </row>
        <row r="608">
          <cell r="B608">
            <v>0.59199999999999997</v>
          </cell>
          <cell r="C608">
            <v>0</v>
          </cell>
        </row>
        <row r="609">
          <cell r="B609">
            <v>0.59299999999999997</v>
          </cell>
          <cell r="C609">
            <v>0</v>
          </cell>
        </row>
        <row r="610">
          <cell r="B610">
            <v>0.59399999999999997</v>
          </cell>
          <cell r="C610">
            <v>0</v>
          </cell>
        </row>
        <row r="611">
          <cell r="B611">
            <v>0.59499999999999997</v>
          </cell>
          <cell r="C611">
            <v>0</v>
          </cell>
        </row>
        <row r="612">
          <cell r="B612">
            <v>0.59599999999999997</v>
          </cell>
          <cell r="C612">
            <v>0</v>
          </cell>
        </row>
        <row r="613">
          <cell r="B613">
            <v>0.59699999999999998</v>
          </cell>
          <cell r="C613">
            <v>0</v>
          </cell>
        </row>
        <row r="614">
          <cell r="B614">
            <v>0.59799999999999998</v>
          </cell>
          <cell r="C614">
            <v>0</v>
          </cell>
        </row>
        <row r="615">
          <cell r="B615">
            <v>0.59899999999999998</v>
          </cell>
          <cell r="C615">
            <v>0</v>
          </cell>
        </row>
        <row r="616">
          <cell r="B616">
            <v>0.6</v>
          </cell>
          <cell r="C616">
            <v>0</v>
          </cell>
        </row>
        <row r="617">
          <cell r="B617">
            <v>0.60099999999999998</v>
          </cell>
          <cell r="C617">
            <v>0</v>
          </cell>
        </row>
        <row r="618">
          <cell r="B618">
            <v>0.60199999999999998</v>
          </cell>
          <cell r="C618">
            <v>0</v>
          </cell>
        </row>
        <row r="619">
          <cell r="B619">
            <v>0.60299999999999998</v>
          </cell>
          <cell r="C619">
            <v>0</v>
          </cell>
        </row>
        <row r="620">
          <cell r="B620">
            <v>0.60399999999999998</v>
          </cell>
          <cell r="C620">
            <v>0</v>
          </cell>
        </row>
        <row r="621">
          <cell r="B621">
            <v>0.60499999999999998</v>
          </cell>
          <cell r="C621">
            <v>0</v>
          </cell>
        </row>
        <row r="622">
          <cell r="B622">
            <v>0.60599999999999998</v>
          </cell>
          <cell r="C622">
            <v>0</v>
          </cell>
        </row>
        <row r="623">
          <cell r="B623">
            <v>0.60699999999999998</v>
          </cell>
          <cell r="C623">
            <v>0</v>
          </cell>
        </row>
        <row r="624">
          <cell r="B624">
            <v>0.60799999999999998</v>
          </cell>
          <cell r="C624">
            <v>0</v>
          </cell>
        </row>
        <row r="625">
          <cell r="B625">
            <v>0.60899999999999999</v>
          </cell>
          <cell r="C625">
            <v>0</v>
          </cell>
        </row>
        <row r="626">
          <cell r="B626">
            <v>0.61</v>
          </cell>
          <cell r="C626">
            <v>0</v>
          </cell>
        </row>
        <row r="627">
          <cell r="B627">
            <v>0.61099999999999999</v>
          </cell>
          <cell r="C627">
            <v>0</v>
          </cell>
        </row>
        <row r="628">
          <cell r="B628">
            <v>0.61199999999999999</v>
          </cell>
          <cell r="C628">
            <v>0</v>
          </cell>
        </row>
        <row r="629">
          <cell r="B629">
            <v>0.61299999999999999</v>
          </cell>
          <cell r="C629">
            <v>0</v>
          </cell>
        </row>
        <row r="630">
          <cell r="B630">
            <v>0.61399999999999999</v>
          </cell>
          <cell r="C630">
            <v>0</v>
          </cell>
        </row>
        <row r="631">
          <cell r="B631">
            <v>0.61499999999999999</v>
          </cell>
          <cell r="C631">
            <v>0</v>
          </cell>
        </row>
        <row r="632">
          <cell r="B632">
            <v>0.61599999999999999</v>
          </cell>
          <cell r="C632">
            <v>0</v>
          </cell>
        </row>
        <row r="633">
          <cell r="B633">
            <v>0.61699999999999999</v>
          </cell>
          <cell r="C633">
            <v>0</v>
          </cell>
        </row>
        <row r="634">
          <cell r="B634">
            <v>0.61799999999999999</v>
          </cell>
          <cell r="C634">
            <v>0</v>
          </cell>
        </row>
        <row r="635">
          <cell r="B635">
            <v>0.61899999999999999</v>
          </cell>
          <cell r="C635">
            <v>0</v>
          </cell>
        </row>
        <row r="636">
          <cell r="B636">
            <v>0.62</v>
          </cell>
          <cell r="C636">
            <v>0</v>
          </cell>
        </row>
        <row r="637">
          <cell r="B637">
            <v>0.621</v>
          </cell>
          <cell r="C637">
            <v>0</v>
          </cell>
        </row>
        <row r="638">
          <cell r="B638">
            <v>0.622</v>
          </cell>
          <cell r="C638">
            <v>0</v>
          </cell>
        </row>
        <row r="639">
          <cell r="B639">
            <v>0.623</v>
          </cell>
          <cell r="C639">
            <v>0</v>
          </cell>
        </row>
        <row r="640">
          <cell r="B640">
            <v>0.624</v>
          </cell>
          <cell r="C640">
            <v>0</v>
          </cell>
        </row>
        <row r="641">
          <cell r="B641">
            <v>0.625</v>
          </cell>
          <cell r="C641">
            <v>0</v>
          </cell>
        </row>
        <row r="642">
          <cell r="B642">
            <v>0.626</v>
          </cell>
          <cell r="C642">
            <v>0</v>
          </cell>
        </row>
        <row r="643">
          <cell r="B643">
            <v>0.627</v>
          </cell>
          <cell r="C643">
            <v>0</v>
          </cell>
        </row>
        <row r="644">
          <cell r="B644">
            <v>0.628</v>
          </cell>
          <cell r="C644">
            <v>0</v>
          </cell>
        </row>
        <row r="645">
          <cell r="B645">
            <v>0.629</v>
          </cell>
          <cell r="C645">
            <v>0</v>
          </cell>
        </row>
        <row r="646">
          <cell r="B646">
            <v>0.63</v>
          </cell>
          <cell r="C646">
            <v>0</v>
          </cell>
        </row>
        <row r="647">
          <cell r="B647">
            <v>0.63100000000000001</v>
          </cell>
          <cell r="C647">
            <v>0</v>
          </cell>
        </row>
        <row r="648">
          <cell r="B648">
            <v>0.63200000000000001</v>
          </cell>
          <cell r="C648">
            <v>0</v>
          </cell>
        </row>
        <row r="649">
          <cell r="B649">
            <v>0.63300000000000001</v>
          </cell>
          <cell r="C649">
            <v>0</v>
          </cell>
        </row>
        <row r="650">
          <cell r="B650">
            <v>0.63400000000000001</v>
          </cell>
          <cell r="C650">
            <v>0</v>
          </cell>
        </row>
        <row r="651">
          <cell r="B651">
            <v>0.63500000000000001</v>
          </cell>
          <cell r="C651">
            <v>0</v>
          </cell>
        </row>
        <row r="652">
          <cell r="B652">
            <v>0.63600000000000001</v>
          </cell>
          <cell r="C652">
            <v>0</v>
          </cell>
        </row>
        <row r="653">
          <cell r="B653">
            <v>0.63700000000000001</v>
          </cell>
          <cell r="C653">
            <v>0</v>
          </cell>
        </row>
        <row r="654">
          <cell r="B654">
            <v>0.63800000000000001</v>
          </cell>
          <cell r="C654">
            <v>0</v>
          </cell>
        </row>
        <row r="655">
          <cell r="B655">
            <v>0.63900000000000001</v>
          </cell>
          <cell r="C655">
            <v>0</v>
          </cell>
        </row>
        <row r="656">
          <cell r="B656">
            <v>0.64</v>
          </cell>
          <cell r="C656">
            <v>0</v>
          </cell>
        </row>
        <row r="657">
          <cell r="B657">
            <v>0.64100000000000001</v>
          </cell>
          <cell r="C657">
            <v>0</v>
          </cell>
        </row>
        <row r="658">
          <cell r="B658">
            <v>0.64200000000000002</v>
          </cell>
          <cell r="C658">
            <v>0</v>
          </cell>
        </row>
        <row r="659">
          <cell r="B659">
            <v>0.64300000000000002</v>
          </cell>
          <cell r="C659">
            <v>0</v>
          </cell>
        </row>
        <row r="660">
          <cell r="B660">
            <v>0.64400000000000002</v>
          </cell>
          <cell r="C660">
            <v>0</v>
          </cell>
        </row>
        <row r="661">
          <cell r="B661">
            <v>0.64500000000000002</v>
          </cell>
          <cell r="C661">
            <v>0</v>
          </cell>
        </row>
        <row r="662">
          <cell r="B662">
            <v>0.64600000000000002</v>
          </cell>
          <cell r="C662">
            <v>0</v>
          </cell>
        </row>
        <row r="663">
          <cell r="B663">
            <v>0.64700000000000002</v>
          </cell>
          <cell r="C663">
            <v>0</v>
          </cell>
        </row>
        <row r="664">
          <cell r="B664">
            <v>0.64800000000000002</v>
          </cell>
          <cell r="C664">
            <v>0</v>
          </cell>
        </row>
        <row r="665">
          <cell r="B665">
            <v>0.64900000000000002</v>
          </cell>
          <cell r="C665">
            <v>0</v>
          </cell>
        </row>
        <row r="666">
          <cell r="B666">
            <v>0.65</v>
          </cell>
          <cell r="C666">
            <v>0</v>
          </cell>
        </row>
        <row r="667">
          <cell r="B667">
            <v>0.65100000000000002</v>
          </cell>
          <cell r="C667">
            <v>0</v>
          </cell>
        </row>
        <row r="668">
          <cell r="B668">
            <v>0.65200000000000002</v>
          </cell>
          <cell r="C668">
            <v>0</v>
          </cell>
        </row>
        <row r="669">
          <cell r="B669">
            <v>0.65300000000000002</v>
          </cell>
          <cell r="C669">
            <v>0</v>
          </cell>
        </row>
        <row r="670">
          <cell r="B670">
            <v>0.65400000000000003</v>
          </cell>
          <cell r="C670">
            <v>0</v>
          </cell>
        </row>
        <row r="671">
          <cell r="B671">
            <v>0.65500000000000003</v>
          </cell>
          <cell r="C671">
            <v>0</v>
          </cell>
        </row>
        <row r="672">
          <cell r="B672">
            <v>0.65600000000000003</v>
          </cell>
          <cell r="C672">
            <v>0</v>
          </cell>
        </row>
        <row r="673">
          <cell r="B673">
            <v>0.65700000000000003</v>
          </cell>
          <cell r="C673">
            <v>0</v>
          </cell>
        </row>
        <row r="674">
          <cell r="B674">
            <v>0.65800000000000003</v>
          </cell>
          <cell r="C674">
            <v>0</v>
          </cell>
        </row>
        <row r="675">
          <cell r="B675">
            <v>0.65900000000000003</v>
          </cell>
          <cell r="C675">
            <v>0</v>
          </cell>
        </row>
        <row r="676">
          <cell r="B676">
            <v>0.66</v>
          </cell>
          <cell r="C676">
            <v>0</v>
          </cell>
        </row>
        <row r="677">
          <cell r="B677">
            <v>0.66100000000000003</v>
          </cell>
          <cell r="C677">
            <v>0</v>
          </cell>
        </row>
        <row r="678">
          <cell r="B678">
            <v>0.66200000000000003</v>
          </cell>
          <cell r="C678">
            <v>0</v>
          </cell>
        </row>
        <row r="679">
          <cell r="B679">
            <v>0.66300000000000003</v>
          </cell>
          <cell r="C679">
            <v>0</v>
          </cell>
        </row>
        <row r="680">
          <cell r="B680">
            <v>0.66400000000000003</v>
          </cell>
          <cell r="C680">
            <v>0</v>
          </cell>
        </row>
        <row r="681">
          <cell r="B681">
            <v>0.66500000000000004</v>
          </cell>
          <cell r="C681">
            <v>0</v>
          </cell>
        </row>
        <row r="682">
          <cell r="B682">
            <v>0.66600000000000004</v>
          </cell>
          <cell r="C682">
            <v>0</v>
          </cell>
        </row>
        <row r="683">
          <cell r="B683">
            <v>0.66700000000000004</v>
          </cell>
          <cell r="C683">
            <v>0</v>
          </cell>
        </row>
        <row r="684">
          <cell r="B684">
            <v>0.66800000000000004</v>
          </cell>
          <cell r="C684">
            <v>0</v>
          </cell>
        </row>
        <row r="685">
          <cell r="B685">
            <v>0.66900000000000004</v>
          </cell>
          <cell r="C685">
            <v>0</v>
          </cell>
        </row>
        <row r="686">
          <cell r="B686">
            <v>0.67</v>
          </cell>
          <cell r="C686">
            <v>0</v>
          </cell>
        </row>
        <row r="687">
          <cell r="B687">
            <v>0.67100000000000004</v>
          </cell>
          <cell r="C687">
            <v>0</v>
          </cell>
        </row>
        <row r="688">
          <cell r="B688">
            <v>0.67200000000000004</v>
          </cell>
          <cell r="C688">
            <v>0</v>
          </cell>
        </row>
        <row r="689">
          <cell r="B689">
            <v>0.67300000000000004</v>
          </cell>
          <cell r="C689">
            <v>0</v>
          </cell>
        </row>
        <row r="690">
          <cell r="B690">
            <v>0.67400000000000004</v>
          </cell>
          <cell r="C690">
            <v>0</v>
          </cell>
        </row>
        <row r="691">
          <cell r="B691">
            <v>0.67500000000000004</v>
          </cell>
          <cell r="C691">
            <v>0</v>
          </cell>
        </row>
        <row r="692">
          <cell r="B692">
            <v>0.67600000000000005</v>
          </cell>
          <cell r="C692">
            <v>0</v>
          </cell>
        </row>
        <row r="693">
          <cell r="B693">
            <v>0.67700000000000005</v>
          </cell>
          <cell r="C693">
            <v>0</v>
          </cell>
        </row>
        <row r="694">
          <cell r="B694">
            <v>0.67800000000000005</v>
          </cell>
          <cell r="C694">
            <v>0</v>
          </cell>
        </row>
        <row r="695">
          <cell r="B695">
            <v>0.67900000000000005</v>
          </cell>
          <cell r="C695">
            <v>0</v>
          </cell>
        </row>
        <row r="696">
          <cell r="B696">
            <v>0.68</v>
          </cell>
          <cell r="C696">
            <v>0</v>
          </cell>
        </row>
        <row r="697">
          <cell r="B697">
            <v>0.68100000000000005</v>
          </cell>
          <cell r="C697">
            <v>0</v>
          </cell>
        </row>
        <row r="698">
          <cell r="B698">
            <v>0.68200000000000005</v>
          </cell>
          <cell r="C698">
            <v>0</v>
          </cell>
        </row>
        <row r="699">
          <cell r="B699">
            <v>0.68300000000000005</v>
          </cell>
          <cell r="C699">
            <v>0</v>
          </cell>
        </row>
        <row r="700">
          <cell r="B700">
            <v>0.68400000000000005</v>
          </cell>
          <cell r="C700">
            <v>0</v>
          </cell>
        </row>
        <row r="701">
          <cell r="B701">
            <v>0.68500000000000005</v>
          </cell>
          <cell r="C701">
            <v>0</v>
          </cell>
        </row>
        <row r="702">
          <cell r="B702">
            <v>0.68600000000000005</v>
          </cell>
          <cell r="C702">
            <v>0</v>
          </cell>
        </row>
        <row r="703">
          <cell r="B703">
            <v>0.68700000000000006</v>
          </cell>
          <cell r="C703">
            <v>0</v>
          </cell>
        </row>
        <row r="704">
          <cell r="B704">
            <v>0.68799999999999994</v>
          </cell>
          <cell r="C704">
            <v>0</v>
          </cell>
        </row>
        <row r="705">
          <cell r="B705">
            <v>0.68899999999999995</v>
          </cell>
          <cell r="C705">
            <v>0</v>
          </cell>
        </row>
        <row r="706">
          <cell r="B706">
            <v>0.69</v>
          </cell>
          <cell r="C706">
            <v>0</v>
          </cell>
        </row>
        <row r="707">
          <cell r="B707">
            <v>0.69099999999999995</v>
          </cell>
          <cell r="C707">
            <v>0</v>
          </cell>
        </row>
        <row r="708">
          <cell r="B708">
            <v>0.69199999999999995</v>
          </cell>
          <cell r="C708">
            <v>0</v>
          </cell>
        </row>
        <row r="709">
          <cell r="B709">
            <v>0.69299999999999995</v>
          </cell>
          <cell r="C709">
            <v>0</v>
          </cell>
        </row>
        <row r="710">
          <cell r="B710">
            <v>0.69399999999999995</v>
          </cell>
          <cell r="C710">
            <v>0</v>
          </cell>
        </row>
        <row r="711">
          <cell r="B711">
            <v>0.69499999999999995</v>
          </cell>
          <cell r="C711">
            <v>0</v>
          </cell>
        </row>
        <row r="712">
          <cell r="B712">
            <v>0.69599999999999995</v>
          </cell>
          <cell r="C712">
            <v>0</v>
          </cell>
        </row>
        <row r="713">
          <cell r="B713">
            <v>0.69699999999999995</v>
          </cell>
          <cell r="C713">
            <v>0</v>
          </cell>
        </row>
        <row r="714">
          <cell r="B714">
            <v>0.69799999999999995</v>
          </cell>
          <cell r="C714">
            <v>0</v>
          </cell>
        </row>
        <row r="715">
          <cell r="B715">
            <v>0.69899999999999995</v>
          </cell>
          <cell r="C715">
            <v>0</v>
          </cell>
        </row>
        <row r="716">
          <cell r="B716">
            <v>0.7</v>
          </cell>
          <cell r="C716">
            <v>0</v>
          </cell>
        </row>
        <row r="717">
          <cell r="B717">
            <v>0.70099999999999996</v>
          </cell>
          <cell r="C717">
            <v>0</v>
          </cell>
        </row>
        <row r="718">
          <cell r="B718">
            <v>0.70199999999999996</v>
          </cell>
          <cell r="C718">
            <v>0</v>
          </cell>
        </row>
        <row r="719">
          <cell r="B719">
            <v>0.70299999999999996</v>
          </cell>
          <cell r="C719">
            <v>0</v>
          </cell>
        </row>
        <row r="720">
          <cell r="B720">
            <v>0.70399999999999996</v>
          </cell>
          <cell r="C720">
            <v>0</v>
          </cell>
        </row>
        <row r="721">
          <cell r="B721">
            <v>0.70499999999999996</v>
          </cell>
          <cell r="C721">
            <v>0</v>
          </cell>
        </row>
        <row r="722">
          <cell r="B722">
            <v>0.70599999999999996</v>
          </cell>
          <cell r="C722">
            <v>0</v>
          </cell>
        </row>
        <row r="723">
          <cell r="B723">
            <v>0.70699999999999996</v>
          </cell>
          <cell r="C723">
            <v>0</v>
          </cell>
        </row>
        <row r="724">
          <cell r="B724">
            <v>0.70799999999999996</v>
          </cell>
          <cell r="C724">
            <v>0</v>
          </cell>
        </row>
        <row r="725">
          <cell r="B725">
            <v>0.70899999999999996</v>
          </cell>
          <cell r="C725">
            <v>0</v>
          </cell>
        </row>
        <row r="726">
          <cell r="B726">
            <v>0.71</v>
          </cell>
          <cell r="C726">
            <v>0</v>
          </cell>
        </row>
        <row r="727">
          <cell r="B727">
            <v>0.71099999999999997</v>
          </cell>
          <cell r="C727">
            <v>0</v>
          </cell>
        </row>
        <row r="728">
          <cell r="B728">
            <v>0.71199999999999997</v>
          </cell>
          <cell r="C728">
            <v>0</v>
          </cell>
        </row>
        <row r="729">
          <cell r="B729">
            <v>0.71299999999999997</v>
          </cell>
          <cell r="C729">
            <v>0</v>
          </cell>
        </row>
        <row r="730">
          <cell r="B730">
            <v>0.71399999999999997</v>
          </cell>
          <cell r="C730">
            <v>0</v>
          </cell>
        </row>
        <row r="731">
          <cell r="B731">
            <v>0.71499999999999997</v>
          </cell>
          <cell r="C731">
            <v>0</v>
          </cell>
        </row>
        <row r="732">
          <cell r="B732">
            <v>0.71599999999999997</v>
          </cell>
          <cell r="C732">
            <v>0</v>
          </cell>
        </row>
        <row r="733">
          <cell r="B733">
            <v>0.71699999999999997</v>
          </cell>
          <cell r="C733">
            <v>0</v>
          </cell>
        </row>
        <row r="734">
          <cell r="B734">
            <v>0.71799999999999997</v>
          </cell>
          <cell r="C734">
            <v>0</v>
          </cell>
        </row>
        <row r="735">
          <cell r="B735">
            <v>0.71899999999999997</v>
          </cell>
          <cell r="C735">
            <v>0</v>
          </cell>
        </row>
        <row r="736">
          <cell r="B736">
            <v>0.72</v>
          </cell>
          <cell r="C736">
            <v>0</v>
          </cell>
        </row>
        <row r="737">
          <cell r="B737">
            <v>0.72099999999999997</v>
          </cell>
          <cell r="C737">
            <v>0</v>
          </cell>
        </row>
        <row r="738">
          <cell r="B738">
            <v>0.72199999999999998</v>
          </cell>
          <cell r="C738">
            <v>0</v>
          </cell>
        </row>
        <row r="739">
          <cell r="B739">
            <v>0.72299999999999998</v>
          </cell>
          <cell r="C739">
            <v>0</v>
          </cell>
        </row>
        <row r="740">
          <cell r="B740">
            <v>0.72399999999999998</v>
          </cell>
          <cell r="C740">
            <v>0</v>
          </cell>
        </row>
        <row r="741">
          <cell r="B741">
            <v>0.72499999999999998</v>
          </cell>
          <cell r="C741">
            <v>0</v>
          </cell>
        </row>
        <row r="742">
          <cell r="B742">
            <v>0.72599999999999998</v>
          </cell>
          <cell r="C742">
            <v>0</v>
          </cell>
        </row>
        <row r="743">
          <cell r="B743">
            <v>0.72699999999999998</v>
          </cell>
          <cell r="C743">
            <v>0</v>
          </cell>
        </row>
        <row r="744">
          <cell r="B744">
            <v>0.72799999999999998</v>
          </cell>
          <cell r="C744">
            <v>0</v>
          </cell>
        </row>
        <row r="745">
          <cell r="B745">
            <v>0.72899999999999998</v>
          </cell>
          <cell r="C745">
            <v>0</v>
          </cell>
        </row>
        <row r="746">
          <cell r="B746">
            <v>0.73</v>
          </cell>
          <cell r="C746">
            <v>0</v>
          </cell>
        </row>
        <row r="747">
          <cell r="B747">
            <v>0.73099999999999998</v>
          </cell>
          <cell r="C747">
            <v>0</v>
          </cell>
        </row>
        <row r="748">
          <cell r="B748">
            <v>0.73199999999999998</v>
          </cell>
          <cell r="C748">
            <v>0</v>
          </cell>
        </row>
        <row r="749">
          <cell r="B749">
            <v>0.73299999999999998</v>
          </cell>
          <cell r="C749">
            <v>0</v>
          </cell>
        </row>
        <row r="750">
          <cell r="B750">
            <v>0.73399999999999999</v>
          </cell>
          <cell r="C750">
            <v>0</v>
          </cell>
        </row>
        <row r="751">
          <cell r="B751">
            <v>0.73499999999999999</v>
          </cell>
          <cell r="C751">
            <v>0</v>
          </cell>
        </row>
        <row r="752">
          <cell r="B752">
            <v>0.73599999999999999</v>
          </cell>
          <cell r="C752">
            <v>0</v>
          </cell>
        </row>
        <row r="753">
          <cell r="B753">
            <v>0.73699999999999999</v>
          </cell>
          <cell r="C753">
            <v>0</v>
          </cell>
        </row>
        <row r="754">
          <cell r="B754">
            <v>0.73799999999999999</v>
          </cell>
          <cell r="C754">
            <v>0</v>
          </cell>
        </row>
        <row r="755">
          <cell r="B755">
            <v>0.73899999999999999</v>
          </cell>
          <cell r="C755">
            <v>0</v>
          </cell>
        </row>
        <row r="756">
          <cell r="B756">
            <v>0.74</v>
          </cell>
          <cell r="C756">
            <v>0</v>
          </cell>
        </row>
        <row r="757">
          <cell r="B757">
            <v>0.74099999999999999</v>
          </cell>
          <cell r="C757">
            <v>0</v>
          </cell>
        </row>
        <row r="758">
          <cell r="B758">
            <v>0.74199999999999999</v>
          </cell>
          <cell r="C758">
            <v>0</v>
          </cell>
        </row>
        <row r="759">
          <cell r="B759">
            <v>0.74299999999999999</v>
          </cell>
          <cell r="C759">
            <v>0</v>
          </cell>
        </row>
        <row r="760">
          <cell r="B760">
            <v>0.74399999999999999</v>
          </cell>
          <cell r="C760">
            <v>0</v>
          </cell>
        </row>
        <row r="761">
          <cell r="B761">
            <v>0.745</v>
          </cell>
          <cell r="C761">
            <v>0</v>
          </cell>
        </row>
        <row r="762">
          <cell r="B762">
            <v>0.746</v>
          </cell>
          <cell r="C762">
            <v>0</v>
          </cell>
        </row>
        <row r="763">
          <cell r="B763">
            <v>0.747</v>
          </cell>
          <cell r="C763">
            <v>0</v>
          </cell>
        </row>
        <row r="764">
          <cell r="B764">
            <v>0.748</v>
          </cell>
          <cell r="C764">
            <v>0</v>
          </cell>
        </row>
        <row r="765">
          <cell r="B765">
            <v>0.749</v>
          </cell>
          <cell r="C765">
            <v>0</v>
          </cell>
        </row>
        <row r="766">
          <cell r="B766">
            <v>0.75</v>
          </cell>
          <cell r="C766">
            <v>0</v>
          </cell>
        </row>
        <row r="767">
          <cell r="B767">
            <v>0.751</v>
          </cell>
          <cell r="C767">
            <v>0</v>
          </cell>
        </row>
        <row r="768">
          <cell r="B768">
            <v>0.752</v>
          </cell>
          <cell r="C768">
            <v>0</v>
          </cell>
        </row>
        <row r="769">
          <cell r="B769">
            <v>0.753</v>
          </cell>
          <cell r="C769">
            <v>0</v>
          </cell>
        </row>
        <row r="770">
          <cell r="B770">
            <v>0.754</v>
          </cell>
          <cell r="C770">
            <v>0</v>
          </cell>
        </row>
        <row r="771">
          <cell r="B771">
            <v>0.755</v>
          </cell>
          <cell r="C771">
            <v>0</v>
          </cell>
        </row>
        <row r="772">
          <cell r="B772">
            <v>0.75600000000000001</v>
          </cell>
          <cell r="C772">
            <v>0</v>
          </cell>
        </row>
        <row r="773">
          <cell r="B773">
            <v>0.75700000000000001</v>
          </cell>
          <cell r="C773">
            <v>0</v>
          </cell>
        </row>
        <row r="774">
          <cell r="B774">
            <v>0.75800000000000001</v>
          </cell>
          <cell r="C774">
            <v>0</v>
          </cell>
        </row>
        <row r="775">
          <cell r="B775">
            <v>0.75900000000000001</v>
          </cell>
          <cell r="C775">
            <v>0</v>
          </cell>
        </row>
        <row r="776">
          <cell r="B776">
            <v>0.76</v>
          </cell>
          <cell r="C776">
            <v>0</v>
          </cell>
        </row>
        <row r="777">
          <cell r="B777">
            <v>0.76100000000000001</v>
          </cell>
          <cell r="C777">
            <v>0</v>
          </cell>
        </row>
        <row r="778">
          <cell r="B778">
            <v>0.76200000000000001</v>
          </cell>
          <cell r="C778">
            <v>0</v>
          </cell>
        </row>
        <row r="779">
          <cell r="B779">
            <v>0.76300000000000001</v>
          </cell>
          <cell r="C779">
            <v>0</v>
          </cell>
        </row>
        <row r="780">
          <cell r="B780">
            <v>0.76400000000000001</v>
          </cell>
          <cell r="C780">
            <v>0</v>
          </cell>
        </row>
        <row r="781">
          <cell r="B781">
            <v>0.76500000000000001</v>
          </cell>
          <cell r="C781">
            <v>0</v>
          </cell>
        </row>
        <row r="782">
          <cell r="B782">
            <v>0.76600000000000001</v>
          </cell>
          <cell r="C782">
            <v>0</v>
          </cell>
        </row>
        <row r="783">
          <cell r="B783">
            <v>0.76700000000000002</v>
          </cell>
          <cell r="C783">
            <v>0</v>
          </cell>
        </row>
        <row r="784">
          <cell r="B784">
            <v>0.76800000000000002</v>
          </cell>
          <cell r="C784">
            <v>0</v>
          </cell>
        </row>
        <row r="785">
          <cell r="B785">
            <v>0.76900000000000002</v>
          </cell>
          <cell r="C785">
            <v>0</v>
          </cell>
        </row>
        <row r="786">
          <cell r="B786">
            <v>0.77</v>
          </cell>
          <cell r="C786">
            <v>0</v>
          </cell>
        </row>
        <row r="787">
          <cell r="B787">
            <v>0.77100000000000002</v>
          </cell>
          <cell r="C787">
            <v>0</v>
          </cell>
        </row>
        <row r="788">
          <cell r="B788">
            <v>0.77200000000000002</v>
          </cell>
          <cell r="C788">
            <v>0</v>
          </cell>
        </row>
        <row r="789">
          <cell r="B789">
            <v>0.77300000000000002</v>
          </cell>
          <cell r="C789">
            <v>0</v>
          </cell>
        </row>
        <row r="790">
          <cell r="B790">
            <v>0.77400000000000002</v>
          </cell>
          <cell r="C790">
            <v>0</v>
          </cell>
        </row>
        <row r="791">
          <cell r="B791">
            <v>0.77500000000000002</v>
          </cell>
          <cell r="C791">
            <v>0</v>
          </cell>
        </row>
        <row r="792">
          <cell r="B792">
            <v>0.77600000000000002</v>
          </cell>
          <cell r="C792">
            <v>0</v>
          </cell>
        </row>
        <row r="793">
          <cell r="B793">
            <v>0.77700000000000002</v>
          </cell>
          <cell r="C793">
            <v>0</v>
          </cell>
        </row>
        <row r="794">
          <cell r="B794">
            <v>0.77800000000000002</v>
          </cell>
          <cell r="C794">
            <v>0</v>
          </cell>
        </row>
        <row r="795">
          <cell r="B795">
            <v>0.77900000000000003</v>
          </cell>
          <cell r="C795">
            <v>0</v>
          </cell>
        </row>
        <row r="796">
          <cell r="B796">
            <v>0.78</v>
          </cell>
          <cell r="C796">
            <v>0</v>
          </cell>
        </row>
        <row r="797">
          <cell r="B797">
            <v>0.78100000000000003</v>
          </cell>
          <cell r="C797">
            <v>0</v>
          </cell>
        </row>
        <row r="798">
          <cell r="B798">
            <v>0.78200000000000003</v>
          </cell>
          <cell r="C798">
            <v>0</v>
          </cell>
        </row>
        <row r="799">
          <cell r="B799">
            <v>0.78300000000000003</v>
          </cell>
          <cell r="C799">
            <v>0</v>
          </cell>
        </row>
        <row r="800">
          <cell r="B800">
            <v>0.78400000000000003</v>
          </cell>
          <cell r="C800">
            <v>0</v>
          </cell>
        </row>
        <row r="801">
          <cell r="B801">
            <v>0.78500000000000003</v>
          </cell>
          <cell r="C801">
            <v>0</v>
          </cell>
        </row>
        <row r="802">
          <cell r="B802">
            <v>0.78600000000000003</v>
          </cell>
          <cell r="C802">
            <v>0</v>
          </cell>
        </row>
        <row r="803">
          <cell r="B803">
            <v>0.78700000000000003</v>
          </cell>
          <cell r="C803">
            <v>0</v>
          </cell>
        </row>
        <row r="804">
          <cell r="B804">
            <v>0.78800000000000003</v>
          </cell>
          <cell r="C804">
            <v>0</v>
          </cell>
        </row>
        <row r="805">
          <cell r="B805">
            <v>0.78900000000000003</v>
          </cell>
          <cell r="C805">
            <v>0</v>
          </cell>
        </row>
        <row r="806">
          <cell r="B806">
            <v>0.79</v>
          </cell>
          <cell r="C806">
            <v>0</v>
          </cell>
        </row>
        <row r="807">
          <cell r="B807">
            <v>0.79100000000000004</v>
          </cell>
          <cell r="C807">
            <v>0</v>
          </cell>
        </row>
        <row r="808">
          <cell r="B808">
            <v>0.79200000000000004</v>
          </cell>
          <cell r="C808">
            <v>0</v>
          </cell>
        </row>
        <row r="809">
          <cell r="B809">
            <v>0.79300000000000004</v>
          </cell>
          <cell r="C809">
            <v>0</v>
          </cell>
        </row>
        <row r="810">
          <cell r="B810">
            <v>0.79400000000000004</v>
          </cell>
          <cell r="C810">
            <v>0</v>
          </cell>
        </row>
        <row r="811">
          <cell r="B811">
            <v>0.79500000000000004</v>
          </cell>
          <cell r="C811">
            <v>0</v>
          </cell>
        </row>
        <row r="812">
          <cell r="B812">
            <v>0.79600000000000004</v>
          </cell>
          <cell r="C812">
            <v>0</v>
          </cell>
        </row>
        <row r="813">
          <cell r="B813">
            <v>0.79700000000000004</v>
          </cell>
          <cell r="C813">
            <v>0</v>
          </cell>
        </row>
        <row r="814">
          <cell r="B814">
            <v>0.79800000000000004</v>
          </cell>
          <cell r="C814">
            <v>0</v>
          </cell>
        </row>
        <row r="815">
          <cell r="B815">
            <v>0.79900000000000004</v>
          </cell>
          <cell r="C815">
            <v>0</v>
          </cell>
        </row>
        <row r="816">
          <cell r="B816">
            <v>0.8</v>
          </cell>
          <cell r="C816">
            <v>0</v>
          </cell>
        </row>
        <row r="817">
          <cell r="B817">
            <v>0.80100000000000005</v>
          </cell>
          <cell r="C817">
            <v>0</v>
          </cell>
        </row>
        <row r="818">
          <cell r="B818">
            <v>0.80200000000000005</v>
          </cell>
          <cell r="C818">
            <v>0</v>
          </cell>
        </row>
        <row r="819">
          <cell r="B819">
            <v>0.80300000000000005</v>
          </cell>
          <cell r="C819">
            <v>0</v>
          </cell>
        </row>
        <row r="820">
          <cell r="B820">
            <v>0.80400000000000005</v>
          </cell>
          <cell r="C820">
            <v>0</v>
          </cell>
        </row>
        <row r="821">
          <cell r="B821">
            <v>0.80500000000000005</v>
          </cell>
          <cell r="C821">
            <v>0</v>
          </cell>
        </row>
        <row r="822">
          <cell r="B822">
            <v>0.80600000000000005</v>
          </cell>
          <cell r="C822">
            <v>0</v>
          </cell>
        </row>
        <row r="823">
          <cell r="B823">
            <v>0.80700000000000005</v>
          </cell>
          <cell r="C823">
            <v>0</v>
          </cell>
        </row>
        <row r="824">
          <cell r="B824">
            <v>0.80800000000000005</v>
          </cell>
          <cell r="C824">
            <v>0</v>
          </cell>
        </row>
        <row r="825">
          <cell r="B825">
            <v>0.80900000000000005</v>
          </cell>
          <cell r="C825">
            <v>0</v>
          </cell>
        </row>
        <row r="826">
          <cell r="B826">
            <v>0.81</v>
          </cell>
          <cell r="C826">
            <v>0</v>
          </cell>
        </row>
        <row r="827">
          <cell r="B827">
            <v>0.81100000000000005</v>
          </cell>
          <cell r="C827">
            <v>0</v>
          </cell>
        </row>
        <row r="828">
          <cell r="B828">
            <v>0.81200000000000006</v>
          </cell>
          <cell r="C828">
            <v>0</v>
          </cell>
        </row>
        <row r="829">
          <cell r="B829">
            <v>0.81299999999999994</v>
          </cell>
          <cell r="C829">
            <v>0</v>
          </cell>
        </row>
        <row r="830">
          <cell r="B830">
            <v>0.81399999999999995</v>
          </cell>
          <cell r="C830">
            <v>0</v>
          </cell>
        </row>
        <row r="831">
          <cell r="B831">
            <v>0.81499999999999995</v>
          </cell>
          <cell r="C831">
            <v>0</v>
          </cell>
        </row>
        <row r="832">
          <cell r="B832">
            <v>0.81599999999999995</v>
          </cell>
          <cell r="C832">
            <v>0</v>
          </cell>
        </row>
        <row r="833">
          <cell r="B833">
            <v>0.81699999999999995</v>
          </cell>
          <cell r="C833">
            <v>0</v>
          </cell>
        </row>
        <row r="834">
          <cell r="B834">
            <v>0.81799999999999995</v>
          </cell>
          <cell r="C834">
            <v>0</v>
          </cell>
        </row>
        <row r="835">
          <cell r="B835">
            <v>0.81899999999999995</v>
          </cell>
          <cell r="C835">
            <v>0</v>
          </cell>
        </row>
        <row r="836">
          <cell r="B836">
            <v>0.82</v>
          </cell>
          <cell r="C836">
            <v>0</v>
          </cell>
        </row>
        <row r="837">
          <cell r="B837">
            <v>0.82099999999999995</v>
          </cell>
          <cell r="C837">
            <v>0</v>
          </cell>
        </row>
        <row r="838">
          <cell r="B838">
            <v>0.82199999999999995</v>
          </cell>
          <cell r="C838">
            <v>0</v>
          </cell>
        </row>
        <row r="839">
          <cell r="B839">
            <v>0.82299999999999995</v>
          </cell>
          <cell r="C839">
            <v>0</v>
          </cell>
        </row>
        <row r="840">
          <cell r="B840">
            <v>0.82399999999999995</v>
          </cell>
          <cell r="C840">
            <v>0</v>
          </cell>
        </row>
        <row r="841">
          <cell r="B841">
            <v>0.82499999999999996</v>
          </cell>
          <cell r="C841">
            <v>0</v>
          </cell>
        </row>
        <row r="842">
          <cell r="B842">
            <v>0.82599999999999996</v>
          </cell>
          <cell r="C842">
            <v>0</v>
          </cell>
        </row>
        <row r="843">
          <cell r="B843">
            <v>0.82699999999999996</v>
          </cell>
          <cell r="C843">
            <v>0</v>
          </cell>
        </row>
        <row r="844">
          <cell r="B844">
            <v>0.82799999999999996</v>
          </cell>
          <cell r="C844">
            <v>0</v>
          </cell>
        </row>
        <row r="845">
          <cell r="B845">
            <v>0.82899999999999996</v>
          </cell>
          <cell r="C845">
            <v>0</v>
          </cell>
        </row>
        <row r="846">
          <cell r="B846">
            <v>0.83</v>
          </cell>
          <cell r="C846">
            <v>0</v>
          </cell>
        </row>
        <row r="847">
          <cell r="B847">
            <v>0.83099999999999996</v>
          </cell>
          <cell r="C847">
            <v>0</v>
          </cell>
        </row>
        <row r="848">
          <cell r="B848">
            <v>0.83199999999999996</v>
          </cell>
          <cell r="C848">
            <v>0</v>
          </cell>
        </row>
        <row r="849">
          <cell r="B849">
            <v>0.83299999999999996</v>
          </cell>
          <cell r="C849">
            <v>0</v>
          </cell>
        </row>
        <row r="850">
          <cell r="B850">
            <v>0.83399999999999996</v>
          </cell>
          <cell r="C850">
            <v>0</v>
          </cell>
        </row>
        <row r="851">
          <cell r="B851">
            <v>0.83499999999999996</v>
          </cell>
          <cell r="C851">
            <v>0</v>
          </cell>
        </row>
        <row r="852">
          <cell r="B852">
            <v>0.83599999999999997</v>
          </cell>
          <cell r="C852">
            <v>0</v>
          </cell>
        </row>
        <row r="853">
          <cell r="B853">
            <v>0.83699999999999997</v>
          </cell>
          <cell r="C853">
            <v>0</v>
          </cell>
        </row>
        <row r="854">
          <cell r="B854">
            <v>0.83799999999999997</v>
          </cell>
          <cell r="C854">
            <v>0</v>
          </cell>
        </row>
        <row r="855">
          <cell r="B855">
            <v>0.83899999999999997</v>
          </cell>
          <cell r="C855">
            <v>0</v>
          </cell>
        </row>
        <row r="856">
          <cell r="B856">
            <v>0.84</v>
          </cell>
          <cell r="C856">
            <v>0</v>
          </cell>
        </row>
        <row r="857">
          <cell r="B857">
            <v>0.84099999999999997</v>
          </cell>
          <cell r="C857">
            <v>0</v>
          </cell>
        </row>
        <row r="858">
          <cell r="B858">
            <v>0.84199999999999997</v>
          </cell>
          <cell r="C858">
            <v>0</v>
          </cell>
        </row>
        <row r="859">
          <cell r="B859">
            <v>0.84299999999999997</v>
          </cell>
          <cell r="C859">
            <v>0</v>
          </cell>
        </row>
        <row r="860">
          <cell r="B860">
            <v>0.84399999999999997</v>
          </cell>
          <cell r="C860">
            <v>0</v>
          </cell>
        </row>
        <row r="861">
          <cell r="B861">
            <v>0.84499999999999997</v>
          </cell>
          <cell r="C861">
            <v>0</v>
          </cell>
        </row>
        <row r="862">
          <cell r="B862">
            <v>0.84599999999999997</v>
          </cell>
          <cell r="C862">
            <v>0</v>
          </cell>
        </row>
        <row r="863">
          <cell r="B863">
            <v>0.84699999999999998</v>
          </cell>
          <cell r="C863">
            <v>0</v>
          </cell>
        </row>
        <row r="864">
          <cell r="B864">
            <v>0.84799999999999998</v>
          </cell>
          <cell r="C864">
            <v>0</v>
          </cell>
        </row>
        <row r="865">
          <cell r="B865">
            <v>0.84899999999999998</v>
          </cell>
          <cell r="C865">
            <v>0</v>
          </cell>
        </row>
        <row r="866">
          <cell r="B866">
            <v>0.85</v>
          </cell>
          <cell r="C866">
            <v>0</v>
          </cell>
        </row>
        <row r="867">
          <cell r="B867">
            <v>0.85099999999999998</v>
          </cell>
          <cell r="C867">
            <v>0</v>
          </cell>
        </row>
        <row r="868">
          <cell r="B868">
            <v>0.85199999999999998</v>
          </cell>
          <cell r="C868">
            <v>0</v>
          </cell>
        </row>
        <row r="869">
          <cell r="B869">
            <v>0.85299999999999998</v>
          </cell>
          <cell r="C869">
            <v>0</v>
          </cell>
        </row>
        <row r="870">
          <cell r="B870">
            <v>0.85399999999999998</v>
          </cell>
          <cell r="C870">
            <v>0</v>
          </cell>
        </row>
        <row r="871">
          <cell r="B871">
            <v>0.85499999999999998</v>
          </cell>
          <cell r="C871">
            <v>0</v>
          </cell>
        </row>
        <row r="872">
          <cell r="B872">
            <v>0.85599999999999998</v>
          </cell>
          <cell r="C872">
            <v>0</v>
          </cell>
        </row>
        <row r="873">
          <cell r="B873">
            <v>0.85699999999999998</v>
          </cell>
          <cell r="C873">
            <v>0</v>
          </cell>
        </row>
        <row r="874">
          <cell r="B874">
            <v>0.85799999999999998</v>
          </cell>
          <cell r="C874">
            <v>0</v>
          </cell>
        </row>
        <row r="875">
          <cell r="B875">
            <v>0.85899999999999999</v>
          </cell>
          <cell r="C875">
            <v>0</v>
          </cell>
        </row>
        <row r="876">
          <cell r="B876">
            <v>0.86</v>
          </cell>
          <cell r="C876">
            <v>0</v>
          </cell>
        </row>
        <row r="877">
          <cell r="B877">
            <v>0.86099999999999999</v>
          </cell>
          <cell r="C877">
            <v>0</v>
          </cell>
        </row>
        <row r="878">
          <cell r="B878">
            <v>0.86199999999999999</v>
          </cell>
          <cell r="C878">
            <v>0</v>
          </cell>
        </row>
        <row r="879">
          <cell r="B879">
            <v>0.86299999999999999</v>
          </cell>
          <cell r="C879">
            <v>0</v>
          </cell>
        </row>
        <row r="880">
          <cell r="B880">
            <v>0.86399999999999999</v>
          </cell>
          <cell r="C880">
            <v>0</v>
          </cell>
        </row>
        <row r="881">
          <cell r="B881">
            <v>0.86499999999999999</v>
          </cell>
          <cell r="C881">
            <v>0</v>
          </cell>
        </row>
        <row r="882">
          <cell r="B882">
            <v>0.86599999999999999</v>
          </cell>
          <cell r="C882">
            <v>0</v>
          </cell>
        </row>
        <row r="883">
          <cell r="B883">
            <v>0.86699999999999999</v>
          </cell>
          <cell r="C883">
            <v>0</v>
          </cell>
        </row>
        <row r="884">
          <cell r="B884">
            <v>0.86799999999999999</v>
          </cell>
          <cell r="C884">
            <v>0</v>
          </cell>
        </row>
        <row r="885">
          <cell r="B885">
            <v>0.86899999999999999</v>
          </cell>
          <cell r="C885">
            <v>0</v>
          </cell>
        </row>
        <row r="886">
          <cell r="B886">
            <v>0.87</v>
          </cell>
          <cell r="C886">
            <v>0</v>
          </cell>
        </row>
        <row r="887">
          <cell r="B887">
            <v>0.871</v>
          </cell>
          <cell r="C887">
            <v>0</v>
          </cell>
        </row>
        <row r="888">
          <cell r="B888">
            <v>0.872</v>
          </cell>
          <cell r="C888">
            <v>0</v>
          </cell>
        </row>
        <row r="889">
          <cell r="B889">
            <v>0.873</v>
          </cell>
          <cell r="C889">
            <v>0</v>
          </cell>
        </row>
        <row r="890">
          <cell r="B890">
            <v>0.874</v>
          </cell>
          <cell r="C890">
            <v>0</v>
          </cell>
        </row>
        <row r="891">
          <cell r="B891">
            <v>0.875</v>
          </cell>
          <cell r="C891">
            <v>0</v>
          </cell>
        </row>
        <row r="892">
          <cell r="B892">
            <v>0.876</v>
          </cell>
          <cell r="C892">
            <v>0</v>
          </cell>
        </row>
        <row r="893">
          <cell r="B893">
            <v>0.877</v>
          </cell>
          <cell r="C893">
            <v>0</v>
          </cell>
        </row>
        <row r="894">
          <cell r="B894">
            <v>0.878</v>
          </cell>
          <cell r="C894">
            <v>0</v>
          </cell>
        </row>
        <row r="895">
          <cell r="B895">
            <v>0.879</v>
          </cell>
          <cell r="C895">
            <v>0</v>
          </cell>
        </row>
        <row r="896">
          <cell r="B896">
            <v>0.88</v>
          </cell>
          <cell r="C896">
            <v>0</v>
          </cell>
        </row>
        <row r="897">
          <cell r="B897">
            <v>0.88100000000000001</v>
          </cell>
          <cell r="C897">
            <v>0</v>
          </cell>
        </row>
        <row r="898">
          <cell r="B898">
            <v>0.88200000000000001</v>
          </cell>
          <cell r="C898">
            <v>0</v>
          </cell>
        </row>
        <row r="899">
          <cell r="B899">
            <v>0.88300000000000001</v>
          </cell>
          <cell r="C899">
            <v>0</v>
          </cell>
        </row>
        <row r="900">
          <cell r="B900">
            <v>0.88400000000000001</v>
          </cell>
          <cell r="C900">
            <v>0</v>
          </cell>
        </row>
        <row r="901">
          <cell r="B901">
            <v>0.88500000000000001</v>
          </cell>
          <cell r="C901">
            <v>0</v>
          </cell>
        </row>
        <row r="902">
          <cell r="B902">
            <v>0.88600000000000001</v>
          </cell>
          <cell r="C902">
            <v>0</v>
          </cell>
        </row>
        <row r="903">
          <cell r="B903">
            <v>0.88700000000000001</v>
          </cell>
          <cell r="C903">
            <v>0</v>
          </cell>
        </row>
        <row r="904">
          <cell r="B904">
            <v>0.88800000000000001</v>
          </cell>
          <cell r="C904">
            <v>0</v>
          </cell>
        </row>
        <row r="905">
          <cell r="B905">
            <v>0.88900000000000001</v>
          </cell>
          <cell r="C905">
            <v>0</v>
          </cell>
        </row>
        <row r="906">
          <cell r="B906">
            <v>0.89</v>
          </cell>
          <cell r="C906">
            <v>0</v>
          </cell>
        </row>
        <row r="907">
          <cell r="B907">
            <v>0.89100000000000001</v>
          </cell>
          <cell r="C907">
            <v>0</v>
          </cell>
        </row>
        <row r="908">
          <cell r="B908">
            <v>0.89200000000000002</v>
          </cell>
          <cell r="C908">
            <v>0</v>
          </cell>
        </row>
        <row r="909">
          <cell r="B909">
            <v>0.89300000000000002</v>
          </cell>
          <cell r="C909">
            <v>0</v>
          </cell>
        </row>
        <row r="910">
          <cell r="B910">
            <v>0.89400000000000002</v>
          </cell>
          <cell r="C910">
            <v>0</v>
          </cell>
        </row>
        <row r="911">
          <cell r="B911">
            <v>0.89500000000000002</v>
          </cell>
          <cell r="C911">
            <v>0</v>
          </cell>
        </row>
        <row r="912">
          <cell r="B912">
            <v>0.89600000000000002</v>
          </cell>
          <cell r="C912">
            <v>0</v>
          </cell>
        </row>
        <row r="913">
          <cell r="B913">
            <v>0.89700000000000002</v>
          </cell>
          <cell r="C913">
            <v>0</v>
          </cell>
        </row>
        <row r="914">
          <cell r="B914">
            <v>0.89800000000000002</v>
          </cell>
          <cell r="C914">
            <v>0</v>
          </cell>
        </row>
        <row r="915">
          <cell r="B915">
            <v>0.89900000000000002</v>
          </cell>
          <cell r="C915">
            <v>0</v>
          </cell>
        </row>
        <row r="916">
          <cell r="B916">
            <v>0.9</v>
          </cell>
          <cell r="C916">
            <v>0</v>
          </cell>
        </row>
        <row r="917">
          <cell r="B917">
            <v>0.90100000000000002</v>
          </cell>
          <cell r="C917">
            <v>0</v>
          </cell>
        </row>
        <row r="918">
          <cell r="B918">
            <v>0.90200000000000002</v>
          </cell>
          <cell r="C918">
            <v>0</v>
          </cell>
        </row>
        <row r="919">
          <cell r="B919">
            <v>0.90300000000000002</v>
          </cell>
          <cell r="C919">
            <v>0</v>
          </cell>
        </row>
        <row r="920">
          <cell r="B920">
            <v>0.90400000000000003</v>
          </cell>
          <cell r="C920">
            <v>0</v>
          </cell>
        </row>
        <row r="921">
          <cell r="B921">
            <v>0.90500000000000003</v>
          </cell>
          <cell r="C921">
            <v>0</v>
          </cell>
        </row>
        <row r="922">
          <cell r="B922">
            <v>0.90600000000000003</v>
          </cell>
          <cell r="C922">
            <v>0</v>
          </cell>
        </row>
        <row r="923">
          <cell r="B923">
            <v>0.90700000000000003</v>
          </cell>
          <cell r="C923">
            <v>0</v>
          </cell>
        </row>
        <row r="924">
          <cell r="B924">
            <v>0.90800000000000003</v>
          </cell>
          <cell r="C924">
            <v>0</v>
          </cell>
        </row>
        <row r="925">
          <cell r="B925">
            <v>0.90900000000000003</v>
          </cell>
          <cell r="C925">
            <v>0</v>
          </cell>
        </row>
        <row r="926">
          <cell r="B926">
            <v>0.91</v>
          </cell>
          <cell r="C926">
            <v>0</v>
          </cell>
        </row>
        <row r="927">
          <cell r="B927">
            <v>0.91100000000000003</v>
          </cell>
          <cell r="C927">
            <v>0</v>
          </cell>
        </row>
        <row r="928">
          <cell r="B928">
            <v>0.91200000000000003</v>
          </cell>
          <cell r="C928">
            <v>0</v>
          </cell>
        </row>
        <row r="929">
          <cell r="B929">
            <v>0.91300000000000003</v>
          </cell>
          <cell r="C929">
            <v>0</v>
          </cell>
        </row>
        <row r="930">
          <cell r="B930">
            <v>0.91400000000000003</v>
          </cell>
          <cell r="C930">
            <v>0</v>
          </cell>
        </row>
        <row r="931">
          <cell r="B931">
            <v>0.91500000000000004</v>
          </cell>
          <cell r="C931">
            <v>0</v>
          </cell>
        </row>
        <row r="932">
          <cell r="B932">
            <v>0.91600000000000004</v>
          </cell>
          <cell r="C932">
            <v>0</v>
          </cell>
        </row>
        <row r="933">
          <cell r="B933">
            <v>0.91700000000000004</v>
          </cell>
          <cell r="C933">
            <v>0</v>
          </cell>
        </row>
        <row r="934">
          <cell r="B934">
            <v>0.91800000000000004</v>
          </cell>
          <cell r="C934">
            <v>0</v>
          </cell>
        </row>
        <row r="935">
          <cell r="B935">
            <v>0.91900000000000004</v>
          </cell>
          <cell r="C935">
            <v>0</v>
          </cell>
        </row>
        <row r="936">
          <cell r="B936">
            <v>0.92</v>
          </cell>
          <cell r="C936">
            <v>0</v>
          </cell>
        </row>
        <row r="937">
          <cell r="B937">
            <v>0.92100000000000004</v>
          </cell>
          <cell r="C937">
            <v>0</v>
          </cell>
        </row>
        <row r="938">
          <cell r="B938">
            <v>0.92200000000000004</v>
          </cell>
          <cell r="C938">
            <v>0</v>
          </cell>
        </row>
        <row r="939">
          <cell r="B939">
            <v>0.92300000000000004</v>
          </cell>
          <cell r="C939">
            <v>0</v>
          </cell>
        </row>
        <row r="940">
          <cell r="B940">
            <v>0.92400000000000004</v>
          </cell>
          <cell r="C940">
            <v>0</v>
          </cell>
        </row>
        <row r="941">
          <cell r="B941">
            <v>0.92500000000000004</v>
          </cell>
          <cell r="C941">
            <v>0</v>
          </cell>
        </row>
        <row r="942">
          <cell r="B942">
            <v>0.92600000000000005</v>
          </cell>
          <cell r="C942">
            <v>0</v>
          </cell>
        </row>
        <row r="943">
          <cell r="B943">
            <v>0.92700000000000005</v>
          </cell>
          <cell r="C943">
            <v>0</v>
          </cell>
        </row>
        <row r="944">
          <cell r="B944">
            <v>0.92800000000000005</v>
          </cell>
          <cell r="C944">
            <v>0</v>
          </cell>
        </row>
        <row r="945">
          <cell r="B945">
            <v>0.92900000000000005</v>
          </cell>
          <cell r="C945">
            <v>0</v>
          </cell>
        </row>
        <row r="946">
          <cell r="B946">
            <v>0.93</v>
          </cell>
          <cell r="C946">
            <v>0</v>
          </cell>
        </row>
        <row r="947">
          <cell r="B947">
            <v>0.93100000000000005</v>
          </cell>
          <cell r="C947">
            <v>0</v>
          </cell>
        </row>
        <row r="948">
          <cell r="B948">
            <v>0.93200000000000005</v>
          </cell>
          <cell r="C948">
            <v>0</v>
          </cell>
        </row>
        <row r="949">
          <cell r="B949">
            <v>0.93300000000000005</v>
          </cell>
          <cell r="C949">
            <v>0</v>
          </cell>
        </row>
        <row r="950">
          <cell r="B950">
            <v>0.93400000000000005</v>
          </cell>
          <cell r="C950">
            <v>0</v>
          </cell>
        </row>
        <row r="951">
          <cell r="B951">
            <v>0.93500000000000005</v>
          </cell>
          <cell r="C951">
            <v>0</v>
          </cell>
        </row>
        <row r="952">
          <cell r="B952">
            <v>0.93600000000000005</v>
          </cell>
          <cell r="C952">
            <v>0</v>
          </cell>
        </row>
        <row r="953">
          <cell r="B953">
            <v>0.93700000000000006</v>
          </cell>
          <cell r="C953">
            <v>0</v>
          </cell>
        </row>
        <row r="954">
          <cell r="B954">
            <v>0.93799999999999994</v>
          </cell>
          <cell r="C954">
            <v>0</v>
          </cell>
        </row>
        <row r="955">
          <cell r="B955">
            <v>0.93899999999999995</v>
          </cell>
          <cell r="C955">
            <v>0</v>
          </cell>
        </row>
        <row r="956">
          <cell r="B956">
            <v>0.94</v>
          </cell>
          <cell r="C956">
            <v>0</v>
          </cell>
        </row>
        <row r="957">
          <cell r="B957">
            <v>0.94099999999999995</v>
          </cell>
          <cell r="C957">
            <v>0</v>
          </cell>
        </row>
        <row r="958">
          <cell r="B958">
            <v>0.94199999999999995</v>
          </cell>
          <cell r="C958">
            <v>0</v>
          </cell>
        </row>
        <row r="959">
          <cell r="B959">
            <v>0.94299999999999995</v>
          </cell>
          <cell r="C959">
            <v>0</v>
          </cell>
        </row>
        <row r="960">
          <cell r="B960">
            <v>0.94399999999999995</v>
          </cell>
          <cell r="C960">
            <v>0</v>
          </cell>
        </row>
        <row r="961">
          <cell r="B961">
            <v>0.94499999999999995</v>
          </cell>
          <cell r="C961">
            <v>0</v>
          </cell>
        </row>
        <row r="962">
          <cell r="B962">
            <v>0.94599999999999995</v>
          </cell>
          <cell r="C962">
            <v>0</v>
          </cell>
        </row>
        <row r="963">
          <cell r="B963">
            <v>0.94699999999999995</v>
          </cell>
          <cell r="C963">
            <v>0</v>
          </cell>
        </row>
        <row r="964">
          <cell r="B964">
            <v>0.94799999999999995</v>
          </cell>
          <cell r="C964">
            <v>0</v>
          </cell>
        </row>
        <row r="965">
          <cell r="B965">
            <v>0.94899999999999995</v>
          </cell>
          <cell r="C965">
            <v>0</v>
          </cell>
        </row>
        <row r="966">
          <cell r="B966">
            <v>0.95</v>
          </cell>
          <cell r="C966">
            <v>0</v>
          </cell>
        </row>
        <row r="967">
          <cell r="B967">
            <v>0.95099999999999996</v>
          </cell>
          <cell r="C967">
            <v>0</v>
          </cell>
        </row>
        <row r="968">
          <cell r="B968">
            <v>0.95199999999999996</v>
          </cell>
          <cell r="C968">
            <v>0</v>
          </cell>
        </row>
        <row r="969">
          <cell r="B969">
            <v>0.95299999999999996</v>
          </cell>
          <cell r="C969">
            <v>0</v>
          </cell>
        </row>
        <row r="970">
          <cell r="B970">
            <v>0.95399999999999996</v>
          </cell>
          <cell r="C970">
            <v>0</v>
          </cell>
        </row>
        <row r="971">
          <cell r="B971">
            <v>0.95499999999999996</v>
          </cell>
          <cell r="C971">
            <v>0</v>
          </cell>
        </row>
        <row r="972">
          <cell r="B972">
            <v>0.95599999999999996</v>
          </cell>
          <cell r="C972">
            <v>0</v>
          </cell>
        </row>
        <row r="973">
          <cell r="B973">
            <v>0.95699999999999996</v>
          </cell>
          <cell r="C973">
            <v>0</v>
          </cell>
        </row>
        <row r="974">
          <cell r="B974">
            <v>0.95799999999999996</v>
          </cell>
          <cell r="C974">
            <v>0</v>
          </cell>
        </row>
        <row r="975">
          <cell r="B975">
            <v>0.95899999999999996</v>
          </cell>
          <cell r="C975">
            <v>0</v>
          </cell>
        </row>
        <row r="976">
          <cell r="B976">
            <v>0.96</v>
          </cell>
          <cell r="C976">
            <v>0</v>
          </cell>
        </row>
        <row r="977">
          <cell r="B977">
            <v>0.96099999999999997</v>
          </cell>
          <cell r="C977">
            <v>0</v>
          </cell>
        </row>
        <row r="978">
          <cell r="B978">
            <v>0.96199999999999997</v>
          </cell>
          <cell r="C978">
            <v>0</v>
          </cell>
        </row>
        <row r="979">
          <cell r="B979">
            <v>0.96299999999999997</v>
          </cell>
          <cell r="C979">
            <v>0</v>
          </cell>
        </row>
        <row r="980">
          <cell r="B980">
            <v>0.96399999999999997</v>
          </cell>
          <cell r="C980">
            <v>0</v>
          </cell>
        </row>
        <row r="981">
          <cell r="B981">
            <v>0.96499999999999997</v>
          </cell>
          <cell r="C981">
            <v>0</v>
          </cell>
        </row>
        <row r="982">
          <cell r="B982">
            <v>0.96599999999999997</v>
          </cell>
          <cell r="C982">
            <v>0</v>
          </cell>
        </row>
        <row r="983">
          <cell r="B983">
            <v>0.96699999999999997</v>
          </cell>
          <cell r="C983">
            <v>0</v>
          </cell>
        </row>
        <row r="984">
          <cell r="B984">
            <v>0.96799999999999997</v>
          </cell>
          <cell r="C984">
            <v>0</v>
          </cell>
        </row>
        <row r="985">
          <cell r="B985">
            <v>0.96899999999999997</v>
          </cell>
          <cell r="C985">
            <v>0</v>
          </cell>
        </row>
        <row r="986">
          <cell r="B986">
            <v>0.97</v>
          </cell>
          <cell r="C986">
            <v>0</v>
          </cell>
        </row>
        <row r="987">
          <cell r="B987">
            <v>0.97099999999999997</v>
          </cell>
          <cell r="C987">
            <v>0</v>
          </cell>
        </row>
        <row r="988">
          <cell r="B988">
            <v>0.97199999999999998</v>
          </cell>
          <cell r="C988">
            <v>0</v>
          </cell>
        </row>
        <row r="989">
          <cell r="B989">
            <v>0.97299999999999998</v>
          </cell>
          <cell r="C989">
            <v>0</v>
          </cell>
        </row>
        <row r="990">
          <cell r="B990">
            <v>0.97399999999999998</v>
          </cell>
          <cell r="C990">
            <v>0</v>
          </cell>
        </row>
        <row r="991">
          <cell r="B991">
            <v>0.97499999999999998</v>
          </cell>
          <cell r="C991">
            <v>0</v>
          </cell>
        </row>
        <row r="992">
          <cell r="B992">
            <v>0.97599999999999998</v>
          </cell>
          <cell r="C992">
            <v>0</v>
          </cell>
        </row>
        <row r="993">
          <cell r="B993">
            <v>0.97699999999999998</v>
          </cell>
          <cell r="C993">
            <v>0</v>
          </cell>
        </row>
        <row r="994">
          <cell r="B994">
            <v>0.97799999999999998</v>
          </cell>
          <cell r="C994">
            <v>0</v>
          </cell>
        </row>
        <row r="995">
          <cell r="B995">
            <v>0.97899999999999998</v>
          </cell>
          <cell r="C995">
            <v>0</v>
          </cell>
        </row>
        <row r="996">
          <cell r="B996">
            <v>0.98</v>
          </cell>
          <cell r="C996">
            <v>0</v>
          </cell>
        </row>
        <row r="997">
          <cell r="B997">
            <v>0.98099999999999998</v>
          </cell>
          <cell r="C997">
            <v>0</v>
          </cell>
        </row>
        <row r="998">
          <cell r="B998">
            <v>0.98199999999999998</v>
          </cell>
          <cell r="C998">
            <v>0</v>
          </cell>
        </row>
        <row r="999">
          <cell r="B999">
            <v>0.98299999999999998</v>
          </cell>
          <cell r="C999">
            <v>0</v>
          </cell>
        </row>
        <row r="1000">
          <cell r="B1000">
            <v>0.98399999999999999</v>
          </cell>
          <cell r="C1000">
            <v>0</v>
          </cell>
        </row>
        <row r="1001">
          <cell r="B1001">
            <v>0.98499999999999999</v>
          </cell>
          <cell r="C1001">
            <v>0</v>
          </cell>
        </row>
        <row r="1002">
          <cell r="B1002">
            <v>0.98599999999999999</v>
          </cell>
          <cell r="C1002">
            <v>0</v>
          </cell>
        </row>
        <row r="1003">
          <cell r="B1003">
            <v>0.98699999999999999</v>
          </cell>
          <cell r="C1003">
            <v>0</v>
          </cell>
        </row>
        <row r="1004">
          <cell r="B1004">
            <v>0.98799999999999999</v>
          </cell>
          <cell r="C1004">
            <v>0</v>
          </cell>
        </row>
        <row r="1005">
          <cell r="B1005">
            <v>0.98899999999999999</v>
          </cell>
          <cell r="C1005">
            <v>0</v>
          </cell>
        </row>
        <row r="1006">
          <cell r="B1006">
            <v>0.99</v>
          </cell>
          <cell r="C1006">
            <v>0</v>
          </cell>
        </row>
        <row r="1007">
          <cell r="B1007">
            <v>0.99099999999999999</v>
          </cell>
          <cell r="C1007">
            <v>0</v>
          </cell>
        </row>
        <row r="1008">
          <cell r="B1008">
            <v>0.99199999999999999</v>
          </cell>
          <cell r="C1008">
            <v>0</v>
          </cell>
        </row>
        <row r="1009">
          <cell r="B1009">
            <v>0.99299999999999999</v>
          </cell>
          <cell r="C1009">
            <v>0</v>
          </cell>
        </row>
        <row r="1010">
          <cell r="B1010">
            <v>0.99399999999999999</v>
          </cell>
          <cell r="C1010">
            <v>0</v>
          </cell>
        </row>
        <row r="1011">
          <cell r="B1011">
            <v>0.995</v>
          </cell>
          <cell r="C1011">
            <v>0</v>
          </cell>
        </row>
        <row r="1012">
          <cell r="B1012">
            <v>0.996</v>
          </cell>
          <cell r="C1012">
            <v>0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3.1 RC"/>
      <sheetName val="DATOS"/>
      <sheetName val="INDICE"/>
      <sheetName val="ANEXO 1"/>
      <sheetName val="ANEXO 2"/>
      <sheetName val="ANEXO 3"/>
      <sheetName val="ANEXO 4"/>
      <sheetName val="ANEXO 5"/>
      <sheetName val="ANEXO 6"/>
      <sheetName val="ANEXO 7"/>
      <sheetName val="ANEXO 8"/>
      <sheetName val="ANEXO 9"/>
      <sheetName val="ANEXO 10-A "/>
      <sheetName val="ANEXO 10-B "/>
      <sheetName val="ANEXO 10-C"/>
      <sheetName val="LISTAS"/>
      <sheetName val="IP-01"/>
      <sheetName val="IP-06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B4" t="str">
            <v xml:space="preserve">Instalación y habilitación de estaciones tecnológicas interactivas </v>
          </cell>
          <cell r="D4" t="str">
            <v>Arrendamiento de vehiculos para la verificación y seguimiento de las obras realizadas con recursos del FAIS.</v>
          </cell>
        </row>
        <row r="5">
          <cell r="B5" t="str">
            <v>Acondicionamiento de espacios fisicos</v>
          </cell>
          <cell r="D5" t="str">
            <v>Contratación de estudios de consultoría para la realización de estudios y evaluación de proyectos.</v>
          </cell>
        </row>
        <row r="6">
          <cell r="B6" t="str">
            <v>Actualizacion del catastro municipal, Padron de contribuyentes y/o tarifas.</v>
          </cell>
          <cell r="D6" t="str">
            <v>Adquisición de material y equipo fotográfico para la verificación y seguimiento de las obras.</v>
          </cell>
        </row>
        <row r="7">
          <cell r="B7" t="str">
            <v>Adquisición de sofware y harware.</v>
          </cell>
          <cell r="D7" t="str">
            <v>Adquisición de material y equipo fotográfico para la verificación y seguimiento de las obras.</v>
          </cell>
        </row>
        <row r="8">
          <cell r="B8" t="str">
            <v>Creación de módulos de participación y consulta ciudadana.</v>
          </cell>
          <cell r="D8" t="str">
            <v>Adquisición de equipo topográfico.</v>
          </cell>
        </row>
        <row r="9">
          <cell r="B9" t="str">
            <v>Creación y actualización de la normatividad municipal.</v>
          </cell>
          <cell r="D9" t="str">
            <v>Mantenimiento y reparación de vehículos para la verificación y el seguimiento de las obras realizadas con recursos del FAIS.</v>
          </cell>
        </row>
        <row r="10">
          <cell r="B10" t="str">
            <v>Cursos de capacitación y actualización.</v>
          </cell>
        </row>
        <row r="11">
          <cell r="B11" t="str">
            <v>Elaboración e implementación de un programa para el desarrollo institucional municipal.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61"/>
  <sheetViews>
    <sheetView tabSelected="1" zoomScaleNormal="100" workbookViewId="0">
      <selection activeCell="I12" sqref="I12"/>
    </sheetView>
  </sheetViews>
  <sheetFormatPr baseColWidth="10" defaultRowHeight="15" x14ac:dyDescent="0.25"/>
  <cols>
    <col min="1" max="1" width="1.85546875" style="5" customWidth="1"/>
    <col min="2" max="2" width="13.42578125" style="5" customWidth="1"/>
    <col min="3" max="3" width="43.28515625" style="5" customWidth="1"/>
    <col min="4" max="4" width="17.28515625" style="5" customWidth="1"/>
    <col min="5" max="5" width="18.28515625" style="5" customWidth="1"/>
    <col min="6" max="6" width="16.42578125" style="5" customWidth="1"/>
    <col min="7" max="7" width="16.28515625" style="5" customWidth="1"/>
    <col min="8" max="8" width="16.5703125" style="5" customWidth="1"/>
    <col min="9" max="9" width="16.7109375" style="5" customWidth="1"/>
    <col min="10" max="10" width="11.42578125" style="5"/>
    <col min="11" max="11" width="11.7109375" style="5" bestFit="1" customWidth="1"/>
    <col min="12" max="16384" width="11.42578125" style="5"/>
  </cols>
  <sheetData>
    <row r="1" spans="2:10" x14ac:dyDescent="0.25">
      <c r="B1" s="2"/>
      <c r="C1" s="2"/>
      <c r="D1" s="2"/>
      <c r="E1" s="2"/>
      <c r="F1" s="3"/>
      <c r="G1" s="3"/>
      <c r="H1" s="4"/>
    </row>
    <row r="2" spans="2:10" x14ac:dyDescent="0.25">
      <c r="B2" s="430" t="s">
        <v>98</v>
      </c>
      <c r="C2" s="430"/>
      <c r="D2" s="430"/>
      <c r="E2" s="430"/>
      <c r="F2" s="430"/>
      <c r="G2" s="430"/>
      <c r="H2" s="430"/>
    </row>
    <row r="3" spans="2:10" ht="15.75" customHeight="1" x14ac:dyDescent="0.25">
      <c r="B3" s="6" t="s">
        <v>335</v>
      </c>
      <c r="C3" s="6"/>
      <c r="D3" s="6"/>
      <c r="E3" s="6"/>
      <c r="F3" s="6"/>
      <c r="G3" s="6"/>
      <c r="H3" s="6"/>
    </row>
    <row r="4" spans="2:10" x14ac:dyDescent="0.25">
      <c r="B4" s="430" t="s">
        <v>356</v>
      </c>
      <c r="C4" s="430"/>
      <c r="D4" s="430"/>
      <c r="E4" s="430"/>
      <c r="F4" s="430"/>
      <c r="G4" s="430"/>
      <c r="H4" s="430"/>
    </row>
    <row r="5" spans="2:10" x14ac:dyDescent="0.25">
      <c r="B5" s="430" t="s">
        <v>361</v>
      </c>
      <c r="C5" s="430"/>
      <c r="D5" s="430"/>
      <c r="E5" s="430"/>
      <c r="F5" s="430"/>
      <c r="G5" s="430"/>
      <c r="H5" s="430"/>
    </row>
    <row r="6" spans="2:10" x14ac:dyDescent="0.25">
      <c r="B6" s="10"/>
      <c r="C6" s="11"/>
      <c r="D6" s="8"/>
      <c r="E6" s="12"/>
      <c r="F6" s="8"/>
      <c r="G6" s="9"/>
      <c r="H6" s="2"/>
    </row>
    <row r="7" spans="2:10" x14ac:dyDescent="0.25">
      <c r="B7" s="128" t="s">
        <v>261</v>
      </c>
      <c r="C7" s="128"/>
      <c r="D7" s="128"/>
      <c r="E7" s="128"/>
      <c r="F7" s="128"/>
      <c r="G7" s="31"/>
      <c r="H7" s="31"/>
    </row>
    <row r="8" spans="2:10" ht="24.75" customHeight="1" x14ac:dyDescent="0.25">
      <c r="B8" s="130" t="s">
        <v>5</v>
      </c>
      <c r="C8" s="130" t="s">
        <v>6</v>
      </c>
      <c r="D8" s="132" t="s">
        <v>7</v>
      </c>
      <c r="E8" s="357" t="s">
        <v>8</v>
      </c>
      <c r="F8" s="134" t="s">
        <v>9</v>
      </c>
      <c r="G8" s="134"/>
      <c r="H8" s="134"/>
    </row>
    <row r="9" spans="2:10" x14ac:dyDescent="0.25">
      <c r="B9" s="131"/>
      <c r="C9" s="131"/>
      <c r="D9" s="133"/>
      <c r="E9" s="358"/>
      <c r="F9" s="134" t="s">
        <v>10</v>
      </c>
      <c r="G9" s="134" t="s">
        <v>11</v>
      </c>
      <c r="H9" s="134" t="s">
        <v>12</v>
      </c>
    </row>
    <row r="10" spans="2:10" x14ac:dyDescent="0.25">
      <c r="B10" s="147">
        <v>1114</v>
      </c>
      <c r="C10" s="148" t="s">
        <v>100</v>
      </c>
      <c r="D10" s="149" t="s">
        <v>43</v>
      </c>
      <c r="E10" s="150">
        <v>0</v>
      </c>
      <c r="F10" s="151"/>
      <c r="G10" s="151"/>
      <c r="H10" s="151"/>
    </row>
    <row r="11" spans="2:10" x14ac:dyDescent="0.25">
      <c r="B11" s="152">
        <v>1115</v>
      </c>
      <c r="C11" s="153" t="s">
        <v>101</v>
      </c>
      <c r="D11" s="154" t="s">
        <v>43</v>
      </c>
      <c r="E11" s="155">
        <v>0</v>
      </c>
      <c r="F11" s="156"/>
      <c r="G11" s="156"/>
      <c r="H11" s="156"/>
    </row>
    <row r="12" spans="2:10" ht="24" x14ac:dyDescent="0.25">
      <c r="B12" s="175">
        <v>1121</v>
      </c>
      <c r="C12" s="158" t="s">
        <v>107</v>
      </c>
      <c r="D12" s="159" t="s">
        <v>102</v>
      </c>
      <c r="E12" s="155">
        <v>0</v>
      </c>
      <c r="F12" s="160"/>
      <c r="G12" s="161"/>
      <c r="H12" s="162"/>
    </row>
    <row r="13" spans="2:10" x14ac:dyDescent="0.25">
      <c r="B13" s="157">
        <v>1211</v>
      </c>
      <c r="C13" s="163" t="s">
        <v>114</v>
      </c>
      <c r="D13" s="164" t="s">
        <v>43</v>
      </c>
      <c r="E13" s="155">
        <v>0</v>
      </c>
      <c r="F13" s="160"/>
      <c r="G13" s="161"/>
      <c r="H13" s="162"/>
    </row>
    <row r="14" spans="2:10" x14ac:dyDescent="0.25">
      <c r="B14" s="165"/>
      <c r="C14" s="166" t="s">
        <v>0</v>
      </c>
      <c r="D14" s="167"/>
      <c r="E14" s="168">
        <v>0</v>
      </c>
      <c r="F14" s="169"/>
      <c r="G14" s="169"/>
      <c r="H14" s="169"/>
      <c r="I14" s="13"/>
      <c r="J14" s="13"/>
    </row>
    <row r="15" spans="2:10" x14ac:dyDescent="0.25">
      <c r="B15" s="24"/>
      <c r="C15" s="25"/>
      <c r="D15" s="26"/>
      <c r="E15" s="30"/>
      <c r="F15" s="27"/>
      <c r="G15" s="27"/>
      <c r="H15" s="27"/>
      <c r="I15" s="13"/>
      <c r="J15" s="13"/>
    </row>
    <row r="16" spans="2:10" x14ac:dyDescent="0.25">
      <c r="B16" s="129" t="s">
        <v>262</v>
      </c>
      <c r="C16" s="129"/>
      <c r="D16" s="128"/>
      <c r="E16" s="128"/>
      <c r="F16" s="128"/>
      <c r="G16" s="31"/>
      <c r="H16" s="31"/>
      <c r="I16" s="13"/>
      <c r="J16" s="13"/>
    </row>
    <row r="17" spans="2:17" ht="19.5" customHeight="1" x14ac:dyDescent="0.25">
      <c r="B17" s="136" t="s">
        <v>5</v>
      </c>
      <c r="C17" s="136" t="s">
        <v>6</v>
      </c>
      <c r="D17" s="135" t="s">
        <v>8</v>
      </c>
      <c r="E17" s="137" t="s">
        <v>13</v>
      </c>
      <c r="F17" s="138"/>
      <c r="G17" s="137" t="s">
        <v>14</v>
      </c>
      <c r="H17" s="138"/>
      <c r="I17" s="13"/>
      <c r="J17" s="13"/>
    </row>
    <row r="18" spans="2:17" ht="24" x14ac:dyDescent="0.25">
      <c r="B18" s="136"/>
      <c r="C18" s="136"/>
      <c r="D18" s="135"/>
      <c r="E18" s="17">
        <v>2019</v>
      </c>
      <c r="F18" s="17">
        <v>2018</v>
      </c>
      <c r="G18" s="17" t="s">
        <v>7</v>
      </c>
      <c r="H18" s="17" t="s">
        <v>15</v>
      </c>
      <c r="I18" s="13"/>
      <c r="J18" s="13"/>
    </row>
    <row r="19" spans="2:17" x14ac:dyDescent="0.25">
      <c r="B19" s="170">
        <v>1122</v>
      </c>
      <c r="C19" s="171" t="s">
        <v>103</v>
      </c>
      <c r="D19" s="172">
        <v>0</v>
      </c>
      <c r="E19" s="173">
        <v>0</v>
      </c>
      <c r="F19" s="173">
        <v>0</v>
      </c>
      <c r="G19" s="174"/>
      <c r="H19" s="174"/>
      <c r="I19" s="13"/>
      <c r="J19" s="13"/>
    </row>
    <row r="20" spans="2:17" x14ac:dyDescent="0.25">
      <c r="B20" s="175">
        <v>1124</v>
      </c>
      <c r="C20" s="176" t="s">
        <v>104</v>
      </c>
      <c r="D20" s="177">
        <v>0</v>
      </c>
      <c r="E20" s="178">
        <v>0</v>
      </c>
      <c r="F20" s="178">
        <v>0</v>
      </c>
      <c r="G20" s="160"/>
      <c r="H20" s="160"/>
      <c r="I20" s="13"/>
      <c r="J20" s="13"/>
    </row>
    <row r="21" spans="2:17" x14ac:dyDescent="0.25">
      <c r="B21" s="179"/>
      <c r="C21" s="180"/>
      <c r="D21" s="181"/>
      <c r="E21" s="182"/>
      <c r="F21" s="183"/>
      <c r="G21" s="183"/>
      <c r="H21" s="183"/>
      <c r="I21" s="13"/>
      <c r="J21" s="13"/>
    </row>
    <row r="22" spans="2:17" x14ac:dyDescent="0.25">
      <c r="B22" s="14"/>
      <c r="C22" s="14"/>
      <c r="D22" s="14"/>
      <c r="E22" s="14"/>
      <c r="F22" s="14"/>
      <c r="G22" s="14"/>
      <c r="H22" s="14"/>
      <c r="I22" s="1"/>
      <c r="J22" s="1"/>
      <c r="K22" s="10"/>
      <c r="L22" s="11"/>
      <c r="M22" s="8"/>
      <c r="N22" s="8"/>
      <c r="O22" s="8"/>
      <c r="P22" s="15"/>
      <c r="Q22" s="10"/>
    </row>
    <row r="23" spans="2:17" x14ac:dyDescent="0.25">
      <c r="B23" s="129" t="s">
        <v>263</v>
      </c>
      <c r="C23" s="129"/>
      <c r="D23" s="128"/>
      <c r="E23" s="128"/>
      <c r="F23" s="128"/>
      <c r="G23" s="31"/>
      <c r="H23" s="31"/>
      <c r="I23" s="32"/>
      <c r="J23" s="16"/>
      <c r="K23" s="10"/>
      <c r="L23" s="11"/>
      <c r="M23" s="8"/>
      <c r="N23" s="8"/>
      <c r="O23" s="8"/>
      <c r="P23" s="15"/>
      <c r="Q23" s="10"/>
    </row>
    <row r="24" spans="2:17" ht="15" customHeight="1" x14ac:dyDescent="0.25">
      <c r="B24" s="136" t="s">
        <v>5</v>
      </c>
      <c r="C24" s="136" t="s">
        <v>6</v>
      </c>
      <c r="D24" s="135" t="s">
        <v>8</v>
      </c>
      <c r="E24" s="359" t="s">
        <v>256</v>
      </c>
      <c r="F24" s="140" t="s">
        <v>257</v>
      </c>
      <c r="G24" s="142" t="s">
        <v>258</v>
      </c>
      <c r="H24" s="140" t="s">
        <v>259</v>
      </c>
      <c r="I24" s="433" t="s">
        <v>260</v>
      </c>
      <c r="J24" s="16"/>
      <c r="K24" s="10"/>
      <c r="L24" s="11"/>
      <c r="M24" s="8"/>
      <c r="N24" s="8"/>
      <c r="O24" s="8"/>
      <c r="P24" s="15"/>
      <c r="Q24" s="10"/>
    </row>
    <row r="25" spans="2:17" x14ac:dyDescent="0.25">
      <c r="B25" s="130"/>
      <c r="C25" s="130"/>
      <c r="D25" s="132"/>
      <c r="E25" s="360"/>
      <c r="F25" s="141"/>
      <c r="G25" s="143"/>
      <c r="H25" s="141"/>
      <c r="I25" s="434"/>
    </row>
    <row r="26" spans="2:17" x14ac:dyDescent="0.25">
      <c r="B26" s="184">
        <v>1123</v>
      </c>
      <c r="C26" s="185" t="s">
        <v>44</v>
      </c>
      <c r="D26" s="172">
        <v>783920.12</v>
      </c>
      <c r="E26" s="172">
        <v>572420.91</v>
      </c>
      <c r="F26" s="186">
        <v>46352.47</v>
      </c>
      <c r="G26" s="429">
        <v>150956.32999999999</v>
      </c>
      <c r="H26" s="429">
        <v>14190.41</v>
      </c>
      <c r="I26" s="187"/>
      <c r="K26" s="370"/>
    </row>
    <row r="27" spans="2:17" ht="24" x14ac:dyDescent="0.25">
      <c r="B27" s="157">
        <v>1125</v>
      </c>
      <c r="C27" s="158" t="s">
        <v>45</v>
      </c>
      <c r="D27" s="188">
        <v>1243.44</v>
      </c>
      <c r="E27" s="188">
        <v>0</v>
      </c>
      <c r="F27" s="189">
        <v>0</v>
      </c>
      <c r="G27" s="418">
        <v>738.01</v>
      </c>
      <c r="H27" s="418">
        <v>505.43</v>
      </c>
      <c r="I27" s="190"/>
      <c r="K27" s="370"/>
    </row>
    <row r="28" spans="2:17" ht="24" x14ac:dyDescent="0.25">
      <c r="B28" s="157">
        <v>1129</v>
      </c>
      <c r="C28" s="158" t="s">
        <v>46</v>
      </c>
      <c r="D28" s="189">
        <v>17625.38</v>
      </c>
      <c r="E28" s="420">
        <v>16355.53</v>
      </c>
      <c r="F28" s="420">
        <v>-33.04</v>
      </c>
      <c r="G28" s="421">
        <v>0</v>
      </c>
      <c r="H28" s="421">
        <v>1302.8900000000001</v>
      </c>
      <c r="I28" s="190"/>
      <c r="K28" s="370"/>
    </row>
    <row r="29" spans="2:17" ht="30" customHeight="1" x14ac:dyDescent="0.25">
      <c r="B29" s="157">
        <v>1131</v>
      </c>
      <c r="C29" s="191" t="s">
        <v>47</v>
      </c>
      <c r="D29" s="371">
        <v>149044.99</v>
      </c>
      <c r="E29" s="193">
        <v>149044.99</v>
      </c>
      <c r="F29" s="420"/>
      <c r="G29" s="193"/>
      <c r="H29" s="193"/>
      <c r="I29" s="190"/>
      <c r="K29" s="370"/>
    </row>
    <row r="30" spans="2:17" ht="24.75" x14ac:dyDescent="0.25">
      <c r="B30" s="157">
        <v>1132</v>
      </c>
      <c r="C30" s="191" t="s">
        <v>48</v>
      </c>
      <c r="D30" s="192">
        <v>753460</v>
      </c>
      <c r="E30" s="193"/>
      <c r="F30" s="420"/>
      <c r="G30" s="193"/>
      <c r="H30" s="193">
        <v>753460</v>
      </c>
      <c r="I30" s="190"/>
      <c r="K30" s="370"/>
    </row>
    <row r="31" spans="2:17" ht="24.75" x14ac:dyDescent="0.25">
      <c r="B31" s="157">
        <v>1134</v>
      </c>
      <c r="C31" s="191" t="s">
        <v>49</v>
      </c>
      <c r="D31" s="192">
        <v>72.61</v>
      </c>
      <c r="E31" s="193"/>
      <c r="F31" s="420"/>
      <c r="G31" s="421"/>
      <c r="H31" s="421">
        <v>72.61</v>
      </c>
      <c r="I31" s="190"/>
      <c r="K31" s="370"/>
    </row>
    <row r="32" spans="2:17" ht="24.75" x14ac:dyDescent="0.25">
      <c r="B32" s="157">
        <v>1139</v>
      </c>
      <c r="C32" s="191" t="s">
        <v>50</v>
      </c>
      <c r="D32" s="192">
        <v>1.1000000000000001</v>
      </c>
      <c r="E32" s="193"/>
      <c r="F32" s="420"/>
      <c r="G32" s="421"/>
      <c r="H32" s="421">
        <v>1.1000000000000001</v>
      </c>
      <c r="I32" s="190"/>
      <c r="K32" s="370"/>
    </row>
    <row r="33" spans="2:10" ht="15" customHeight="1" x14ac:dyDescent="0.25">
      <c r="B33" s="194"/>
      <c r="C33" s="195" t="s">
        <v>0</v>
      </c>
      <c r="D33" s="196">
        <f>SUM(D26:D32)</f>
        <v>1705367.6400000001</v>
      </c>
      <c r="E33" s="196">
        <f>SUM(E26:E32)</f>
        <v>737821.43</v>
      </c>
      <c r="F33" s="196">
        <f>SUM(F26:F32)</f>
        <v>46319.43</v>
      </c>
      <c r="G33" s="196">
        <f>SUM(G26:G32)</f>
        <v>151694.34</v>
      </c>
      <c r="H33" s="196">
        <f>SUM(H26:H32)</f>
        <v>769532.44</v>
      </c>
      <c r="I33" s="197"/>
    </row>
    <row r="34" spans="2:10" ht="15" customHeight="1" x14ac:dyDescent="0.25">
      <c r="B34" s="14"/>
      <c r="C34" s="14"/>
      <c r="D34" s="14"/>
      <c r="E34" s="14"/>
      <c r="F34" s="14"/>
      <c r="G34" s="14"/>
      <c r="H34" s="14"/>
    </row>
    <row r="35" spans="2:10" x14ac:dyDescent="0.25">
      <c r="B35" s="34" t="s">
        <v>268</v>
      </c>
      <c r="C35" s="33"/>
      <c r="D35" s="33"/>
      <c r="E35" s="33"/>
      <c r="F35" s="33"/>
      <c r="G35" s="33"/>
      <c r="H35" s="33"/>
      <c r="I35" s="33"/>
    </row>
    <row r="36" spans="2:10" ht="24.75" x14ac:dyDescent="0.25">
      <c r="B36" s="43" t="s">
        <v>264</v>
      </c>
      <c r="C36" s="43" t="s">
        <v>20</v>
      </c>
      <c r="D36" s="43" t="s">
        <v>8</v>
      </c>
      <c r="E36" s="43" t="s">
        <v>265</v>
      </c>
      <c r="F36" s="44" t="s">
        <v>266</v>
      </c>
      <c r="G36" s="43" t="s">
        <v>267</v>
      </c>
      <c r="H36" s="43"/>
      <c r="I36" s="43"/>
      <c r="J36" s="45"/>
    </row>
    <row r="37" spans="2:10" x14ac:dyDescent="0.25">
      <c r="B37" s="198">
        <v>1140</v>
      </c>
      <c r="C37" s="199" t="s">
        <v>272</v>
      </c>
      <c r="D37" s="200">
        <v>0</v>
      </c>
      <c r="E37" s="187"/>
      <c r="F37" s="187"/>
      <c r="G37" s="187"/>
      <c r="H37" s="187"/>
      <c r="I37" s="187"/>
    </row>
    <row r="38" spans="2:10" x14ac:dyDescent="0.25">
      <c r="B38" s="201">
        <v>1141</v>
      </c>
      <c r="C38" s="202" t="s">
        <v>273</v>
      </c>
      <c r="D38" s="203">
        <v>0</v>
      </c>
      <c r="E38" s="190"/>
      <c r="F38" s="190"/>
      <c r="G38" s="190"/>
      <c r="H38" s="190"/>
      <c r="I38" s="190"/>
    </row>
    <row r="39" spans="2:10" x14ac:dyDescent="0.25">
      <c r="B39" s="201">
        <v>1142</v>
      </c>
      <c r="C39" s="202" t="s">
        <v>274</v>
      </c>
      <c r="D39" s="203">
        <v>0</v>
      </c>
      <c r="E39" s="190"/>
      <c r="F39" s="190"/>
      <c r="G39" s="190"/>
      <c r="H39" s="190"/>
      <c r="I39" s="190"/>
    </row>
    <row r="40" spans="2:10" x14ac:dyDescent="0.25">
      <c r="B40" s="201">
        <v>1143</v>
      </c>
      <c r="C40" s="202" t="s">
        <v>275</v>
      </c>
      <c r="D40" s="203">
        <v>0</v>
      </c>
      <c r="E40" s="190"/>
      <c r="F40" s="190"/>
      <c r="G40" s="190"/>
      <c r="H40" s="190"/>
      <c r="I40" s="190"/>
    </row>
    <row r="41" spans="2:10" ht="24.75" x14ac:dyDescent="0.25">
      <c r="B41" s="201">
        <v>1144</v>
      </c>
      <c r="C41" s="204" t="s">
        <v>276</v>
      </c>
      <c r="D41" s="203">
        <v>0</v>
      </c>
      <c r="E41" s="205"/>
      <c r="F41" s="190"/>
      <c r="G41" s="190"/>
      <c r="H41" s="190"/>
      <c r="I41" s="190"/>
    </row>
    <row r="42" spans="2:10" x14ac:dyDescent="0.25">
      <c r="B42" s="206">
        <v>1145</v>
      </c>
      <c r="C42" s="165" t="s">
        <v>277</v>
      </c>
      <c r="D42" s="207">
        <v>0</v>
      </c>
      <c r="E42" s="197"/>
      <c r="F42" s="197"/>
      <c r="G42" s="197"/>
      <c r="H42" s="197"/>
      <c r="I42" s="197"/>
    </row>
    <row r="43" spans="2:10" x14ac:dyDescent="0.25">
      <c r="B43" s="65"/>
      <c r="C43" s="35"/>
      <c r="D43" s="37"/>
      <c r="E43" s="36"/>
      <c r="F43" s="36"/>
      <c r="G43" s="36"/>
      <c r="H43" s="36"/>
      <c r="I43" s="36"/>
    </row>
    <row r="44" spans="2:10" x14ac:dyDescent="0.25">
      <c r="B44" s="48"/>
      <c r="C44" s="48"/>
      <c r="D44" s="48"/>
      <c r="E44" s="48"/>
      <c r="F44" s="48"/>
      <c r="G44" s="48"/>
      <c r="H44" s="48"/>
      <c r="I44" s="48"/>
    </row>
    <row r="45" spans="2:10" x14ac:dyDescent="0.25">
      <c r="B45" s="34" t="s">
        <v>269</v>
      </c>
      <c r="C45" s="33"/>
      <c r="D45" s="33"/>
      <c r="E45" s="33"/>
      <c r="F45" s="33"/>
      <c r="G45" s="33"/>
      <c r="H45" s="33"/>
      <c r="I45" s="33"/>
    </row>
    <row r="46" spans="2:10" x14ac:dyDescent="0.25">
      <c r="B46" s="38" t="s">
        <v>264</v>
      </c>
      <c r="C46" s="38" t="s">
        <v>20</v>
      </c>
      <c r="D46" s="38" t="s">
        <v>8</v>
      </c>
      <c r="E46" s="39" t="s">
        <v>270</v>
      </c>
      <c r="F46" s="40" t="s">
        <v>271</v>
      </c>
      <c r="G46" s="38"/>
      <c r="H46" s="41"/>
      <c r="I46" s="40"/>
      <c r="J46" s="42"/>
    </row>
    <row r="47" spans="2:10" x14ac:dyDescent="0.25">
      <c r="B47" s="184">
        <v>1150</v>
      </c>
      <c r="C47" s="187" t="s">
        <v>278</v>
      </c>
      <c r="D47" s="200">
        <v>0</v>
      </c>
      <c r="E47" s="187"/>
      <c r="F47" s="187"/>
      <c r="G47" s="187"/>
      <c r="H47" s="187"/>
      <c r="I47" s="187"/>
    </row>
    <row r="48" spans="2:10" x14ac:dyDescent="0.25">
      <c r="B48" s="194">
        <v>1151</v>
      </c>
      <c r="C48" s="165" t="s">
        <v>279</v>
      </c>
      <c r="D48" s="207">
        <v>0</v>
      </c>
      <c r="E48" s="197"/>
      <c r="F48" s="197"/>
      <c r="G48" s="197"/>
      <c r="H48" s="197"/>
      <c r="I48" s="197"/>
    </row>
    <row r="50" spans="2:8" x14ac:dyDescent="0.25">
      <c r="B50" s="49" t="s">
        <v>280</v>
      </c>
      <c r="C50" s="49"/>
      <c r="D50" s="50"/>
      <c r="E50" s="50"/>
      <c r="F50" s="50"/>
      <c r="G50" s="51"/>
      <c r="H50" s="51"/>
    </row>
    <row r="51" spans="2:8" ht="24" x14ac:dyDescent="0.25">
      <c r="B51" s="52" t="s">
        <v>5</v>
      </c>
      <c r="C51" s="53" t="s">
        <v>6</v>
      </c>
      <c r="D51" s="54" t="s">
        <v>8</v>
      </c>
      <c r="E51" s="54" t="s">
        <v>7</v>
      </c>
      <c r="F51" s="54" t="s">
        <v>16</v>
      </c>
      <c r="G51" s="54" t="s">
        <v>17</v>
      </c>
      <c r="H51" s="54" t="s">
        <v>18</v>
      </c>
    </row>
    <row r="52" spans="2:8" x14ac:dyDescent="0.25">
      <c r="B52" s="170">
        <v>1213</v>
      </c>
      <c r="C52" s="185" t="s">
        <v>105</v>
      </c>
      <c r="D52" s="150">
        <v>0</v>
      </c>
      <c r="E52" s="208">
        <v>0</v>
      </c>
      <c r="F52" s="186"/>
      <c r="G52" s="186"/>
      <c r="H52" s="199"/>
    </row>
    <row r="53" spans="2:8" x14ac:dyDescent="0.25">
      <c r="B53" s="165"/>
      <c r="C53" s="166" t="s">
        <v>1</v>
      </c>
      <c r="D53" s="209">
        <f>SUM(D52:D52)</f>
        <v>0</v>
      </c>
      <c r="E53" s="169">
        <f>SUM(E52:E52)</f>
        <v>0</v>
      </c>
      <c r="F53" s="210"/>
      <c r="G53" s="210"/>
      <c r="H53" s="165"/>
    </row>
    <row r="55" spans="2:8" x14ac:dyDescent="0.25">
      <c r="B55" s="125" t="s">
        <v>281</v>
      </c>
      <c r="C55" s="125"/>
      <c r="D55" s="50"/>
      <c r="E55" s="50"/>
      <c r="F55" s="50"/>
    </row>
    <row r="56" spans="2:8" x14ac:dyDescent="0.25">
      <c r="B56" s="52" t="s">
        <v>5</v>
      </c>
      <c r="C56" s="53" t="s">
        <v>6</v>
      </c>
      <c r="D56" s="54" t="s">
        <v>8</v>
      </c>
      <c r="E56" s="54" t="s">
        <v>7</v>
      </c>
      <c r="F56" s="54" t="s">
        <v>19</v>
      </c>
    </row>
    <row r="57" spans="2:8" x14ac:dyDescent="0.25">
      <c r="B57" s="170">
        <v>1214</v>
      </c>
      <c r="C57" s="185" t="s">
        <v>106</v>
      </c>
      <c r="D57" s="150">
        <v>0</v>
      </c>
      <c r="E57" s="186"/>
      <c r="F57" s="186"/>
    </row>
    <row r="58" spans="2:8" x14ac:dyDescent="0.25">
      <c r="B58" s="165"/>
      <c r="C58" s="166" t="s">
        <v>0</v>
      </c>
      <c r="D58" s="209">
        <f>SUM(D57:D57)</f>
        <v>0</v>
      </c>
      <c r="E58" s="210"/>
      <c r="F58" s="210"/>
    </row>
    <row r="60" spans="2:8" x14ac:dyDescent="0.25">
      <c r="B60" s="57" t="s">
        <v>282</v>
      </c>
      <c r="C60" s="58"/>
      <c r="D60" s="58"/>
      <c r="E60" s="58"/>
      <c r="F60" s="58"/>
      <c r="G60" s="59"/>
      <c r="H60" s="58"/>
    </row>
    <row r="61" spans="2:8" ht="36" x14ac:dyDescent="0.25">
      <c r="B61" s="52" t="s">
        <v>5</v>
      </c>
      <c r="C61" s="52" t="s">
        <v>20</v>
      </c>
      <c r="D61" s="52" t="s">
        <v>21</v>
      </c>
      <c r="E61" s="55" t="s">
        <v>22</v>
      </c>
      <c r="F61" s="55" t="s">
        <v>23</v>
      </c>
      <c r="G61" s="54" t="s">
        <v>24</v>
      </c>
      <c r="H61" s="54" t="s">
        <v>25</v>
      </c>
    </row>
    <row r="62" spans="2:8" ht="33.75" x14ac:dyDescent="0.25">
      <c r="B62" s="211">
        <v>1230</v>
      </c>
      <c r="C62" s="212" t="s">
        <v>115</v>
      </c>
      <c r="D62" s="213">
        <f>SUM(D63:D67)</f>
        <v>208495994.88999999</v>
      </c>
      <c r="E62" s="214">
        <f>SUM(E63:E67)</f>
        <v>2106487.6800000002</v>
      </c>
      <c r="F62" s="214">
        <f t="shared" ref="F62" si="0">SUM(F64:F67)</f>
        <v>2106487.6800000002</v>
      </c>
      <c r="G62" s="215" t="s">
        <v>99</v>
      </c>
      <c r="H62" s="215" t="s">
        <v>120</v>
      </c>
    </row>
    <row r="63" spans="2:8" x14ac:dyDescent="0.25">
      <c r="B63" s="216">
        <v>1231</v>
      </c>
      <c r="C63" s="222" t="s">
        <v>362</v>
      </c>
      <c r="D63" s="390">
        <v>138860043.25999999</v>
      </c>
      <c r="E63" s="372">
        <v>0</v>
      </c>
      <c r="F63" s="372"/>
      <c r="G63" s="220"/>
      <c r="H63" s="220"/>
    </row>
    <row r="64" spans="2:8" ht="33.75" x14ac:dyDescent="0.25">
      <c r="B64" s="216">
        <v>1233</v>
      </c>
      <c r="C64" s="217" t="s">
        <v>51</v>
      </c>
      <c r="D64" s="218">
        <v>69635951.629999995</v>
      </c>
      <c r="E64" s="219">
        <v>2106487.6800000002</v>
      </c>
      <c r="F64" s="219">
        <v>2106487.6800000002</v>
      </c>
      <c r="G64" s="220" t="s">
        <v>99</v>
      </c>
      <c r="H64" s="220" t="s">
        <v>120</v>
      </c>
    </row>
    <row r="65" spans="2:8" ht="33.75" x14ac:dyDescent="0.25">
      <c r="B65" s="216">
        <v>1234</v>
      </c>
      <c r="C65" s="217" t="s">
        <v>116</v>
      </c>
      <c r="D65" s="221">
        <v>0</v>
      </c>
      <c r="E65" s="219">
        <v>0</v>
      </c>
      <c r="F65" s="219">
        <v>0</v>
      </c>
      <c r="G65" s="220" t="s">
        <v>99</v>
      </c>
      <c r="H65" s="220" t="s">
        <v>120</v>
      </c>
    </row>
    <row r="66" spans="2:8" x14ac:dyDescent="0.25">
      <c r="B66" s="216">
        <v>1235</v>
      </c>
      <c r="C66" s="222" t="s">
        <v>117</v>
      </c>
      <c r="D66" s="372">
        <v>0</v>
      </c>
      <c r="E66" s="219">
        <v>0</v>
      </c>
      <c r="F66" s="219">
        <v>0</v>
      </c>
      <c r="G66" s="220"/>
      <c r="H66" s="220"/>
    </row>
    <row r="67" spans="2:8" x14ac:dyDescent="0.25">
      <c r="B67" s="223">
        <v>1236</v>
      </c>
      <c r="C67" s="224" t="s">
        <v>118</v>
      </c>
      <c r="D67" s="225">
        <v>0</v>
      </c>
      <c r="E67" s="226">
        <v>0</v>
      </c>
      <c r="F67" s="226">
        <v>0</v>
      </c>
      <c r="G67" s="220"/>
      <c r="H67" s="220"/>
    </row>
    <row r="68" spans="2:8" ht="33.75" x14ac:dyDescent="0.25">
      <c r="B68" s="227">
        <v>1240</v>
      </c>
      <c r="C68" s="228" t="s">
        <v>119</v>
      </c>
      <c r="D68" s="229">
        <f>SUM(D69:D74)</f>
        <v>86163771.150000006</v>
      </c>
      <c r="E68" s="229">
        <f t="shared" ref="E68:F68" si="1">SUM(E69:E74)</f>
        <v>16390978.699999999</v>
      </c>
      <c r="F68" s="229">
        <f t="shared" si="1"/>
        <v>37763882.509999998</v>
      </c>
      <c r="G68" s="220" t="s">
        <v>99</v>
      </c>
      <c r="H68" s="220" t="s">
        <v>120</v>
      </c>
    </row>
    <row r="69" spans="2:8" ht="33.75" x14ac:dyDescent="0.25">
      <c r="B69" s="223">
        <v>1241</v>
      </c>
      <c r="C69" s="230" t="s">
        <v>52</v>
      </c>
      <c r="D69" s="231">
        <v>7500661.4500000002</v>
      </c>
      <c r="E69" s="231">
        <v>719276.24</v>
      </c>
      <c r="F69" s="231">
        <v>4121383.55</v>
      </c>
      <c r="G69" s="220" t="s">
        <v>99</v>
      </c>
      <c r="H69" s="220" t="s">
        <v>120</v>
      </c>
    </row>
    <row r="70" spans="2:8" ht="33.75" x14ac:dyDescent="0.25">
      <c r="B70" s="223">
        <v>1242</v>
      </c>
      <c r="C70" s="230" t="s">
        <v>53</v>
      </c>
      <c r="D70" s="231">
        <v>953475.54</v>
      </c>
      <c r="E70" s="231">
        <v>253963.59</v>
      </c>
      <c r="F70" s="231">
        <v>780313.5</v>
      </c>
      <c r="G70" s="220" t="s">
        <v>99</v>
      </c>
      <c r="H70" s="220" t="s">
        <v>120</v>
      </c>
    </row>
    <row r="71" spans="2:8" ht="33.75" x14ac:dyDescent="0.25">
      <c r="B71" s="223">
        <v>1244</v>
      </c>
      <c r="C71" s="230" t="s">
        <v>54</v>
      </c>
      <c r="D71" s="231">
        <v>40645483.020000003</v>
      </c>
      <c r="E71" s="231">
        <v>14192940.949999999</v>
      </c>
      <c r="F71" s="231">
        <v>29863772.350000001</v>
      </c>
      <c r="G71" s="220" t="s">
        <v>99</v>
      </c>
      <c r="H71" s="220" t="s">
        <v>120</v>
      </c>
    </row>
    <row r="72" spans="2:8" ht="33.75" x14ac:dyDescent="0.25">
      <c r="B72" s="223">
        <v>1245</v>
      </c>
      <c r="C72" s="230" t="s">
        <v>55</v>
      </c>
      <c r="D72" s="231">
        <v>1000000</v>
      </c>
      <c r="E72" s="231">
        <v>200000</v>
      </c>
      <c r="F72" s="231">
        <v>899726.03</v>
      </c>
      <c r="G72" s="220" t="s">
        <v>99</v>
      </c>
      <c r="H72" s="220" t="s">
        <v>120</v>
      </c>
    </row>
    <row r="73" spans="2:8" ht="33.75" x14ac:dyDescent="0.25">
      <c r="B73" s="223">
        <v>1246</v>
      </c>
      <c r="C73" s="230" t="s">
        <v>56</v>
      </c>
      <c r="D73" s="231">
        <v>8424696.5</v>
      </c>
      <c r="E73" s="231">
        <v>1024797.92</v>
      </c>
      <c r="F73" s="231">
        <v>2098687.08</v>
      </c>
      <c r="G73" s="220" t="s">
        <v>99</v>
      </c>
      <c r="H73" s="220" t="s">
        <v>120</v>
      </c>
    </row>
    <row r="74" spans="2:8" ht="33.75" x14ac:dyDescent="0.25">
      <c r="B74" s="232">
        <v>1247</v>
      </c>
      <c r="C74" s="233" t="s">
        <v>57</v>
      </c>
      <c r="D74" s="234">
        <v>27639454.640000001</v>
      </c>
      <c r="E74" s="235">
        <v>0</v>
      </c>
      <c r="F74" s="235">
        <v>0</v>
      </c>
      <c r="G74" s="236" t="s">
        <v>99</v>
      </c>
      <c r="H74" s="236" t="s">
        <v>120</v>
      </c>
    </row>
    <row r="75" spans="2:8" x14ac:dyDescent="0.25">
      <c r="B75" s="35"/>
      <c r="C75" s="35"/>
      <c r="D75" s="35"/>
      <c r="E75" s="35"/>
      <c r="F75" s="35"/>
      <c r="G75" s="56"/>
      <c r="H75" s="35"/>
    </row>
    <row r="76" spans="2:8" x14ac:dyDescent="0.25">
      <c r="B76" s="35"/>
      <c r="C76" s="35"/>
      <c r="D76" s="35"/>
      <c r="E76" s="35"/>
      <c r="F76" s="35"/>
      <c r="G76" s="56"/>
      <c r="H76" s="35"/>
    </row>
    <row r="77" spans="2:8" x14ac:dyDescent="0.25">
      <c r="B77" s="35"/>
      <c r="C77" s="35"/>
      <c r="D77" s="35"/>
      <c r="E77" s="35"/>
      <c r="F77" s="35"/>
      <c r="G77" s="56"/>
      <c r="H77" s="35"/>
    </row>
    <row r="78" spans="2:8" x14ac:dyDescent="0.25">
      <c r="B78" s="35"/>
      <c r="C78" s="35"/>
      <c r="D78" s="35"/>
      <c r="E78" s="35"/>
      <c r="F78" s="35"/>
      <c r="G78" s="56"/>
      <c r="H78" s="35"/>
    </row>
    <row r="79" spans="2:8" x14ac:dyDescent="0.25">
      <c r="B79" s="58" t="s">
        <v>298</v>
      </c>
      <c r="C79" s="58"/>
      <c r="D79" s="58"/>
      <c r="E79" s="58"/>
      <c r="F79" s="58"/>
      <c r="G79" s="59"/>
      <c r="H79" s="58"/>
    </row>
    <row r="80" spans="2:8" ht="24" x14ac:dyDescent="0.25">
      <c r="B80" s="52" t="s">
        <v>5</v>
      </c>
      <c r="C80" s="52" t="s">
        <v>20</v>
      </c>
      <c r="D80" s="52" t="s">
        <v>21</v>
      </c>
      <c r="E80" s="54" t="s">
        <v>26</v>
      </c>
      <c r="F80" s="54" t="s">
        <v>27</v>
      </c>
      <c r="G80" s="54" t="s">
        <v>28</v>
      </c>
      <c r="H80" s="54" t="s">
        <v>29</v>
      </c>
    </row>
    <row r="81" spans="2:8" x14ac:dyDescent="0.25">
      <c r="B81" s="237">
        <v>1250</v>
      </c>
      <c r="C81" s="237" t="s">
        <v>283</v>
      </c>
      <c r="D81" s="238">
        <f>SUM(D82:D86)</f>
        <v>807160</v>
      </c>
      <c r="E81" s="368">
        <f t="shared" ref="E81:F81" si="2">SUM(E82:E86)</f>
        <v>134553.57</v>
      </c>
      <c r="F81" s="238">
        <f t="shared" si="2"/>
        <v>553707.61</v>
      </c>
      <c r="G81" s="239"/>
      <c r="H81" s="239"/>
    </row>
    <row r="82" spans="2:8" x14ac:dyDescent="0.25">
      <c r="B82" s="175">
        <v>1251</v>
      </c>
      <c r="C82" s="158" t="s">
        <v>58</v>
      </c>
      <c r="D82" s="192">
        <v>807160</v>
      </c>
      <c r="E82" s="391">
        <v>134553.57</v>
      </c>
      <c r="F82" s="240">
        <v>553707.61</v>
      </c>
      <c r="G82" s="241">
        <v>0.17</v>
      </c>
      <c r="H82" s="242" t="s">
        <v>99</v>
      </c>
    </row>
    <row r="83" spans="2:8" x14ac:dyDescent="0.25">
      <c r="B83" s="175">
        <v>1252</v>
      </c>
      <c r="C83" s="158" t="s">
        <v>284</v>
      </c>
      <c r="D83" s="155">
        <v>0</v>
      </c>
      <c r="E83" s="155">
        <v>0</v>
      </c>
      <c r="F83" s="155">
        <v>0</v>
      </c>
      <c r="G83" s="243"/>
      <c r="H83" s="244"/>
    </row>
    <row r="84" spans="2:8" x14ac:dyDescent="0.25">
      <c r="B84" s="157">
        <v>1253</v>
      </c>
      <c r="C84" s="202" t="s">
        <v>285</v>
      </c>
      <c r="D84" s="155">
        <v>0</v>
      </c>
      <c r="E84" s="155">
        <v>0</v>
      </c>
      <c r="F84" s="155">
        <v>0</v>
      </c>
      <c r="G84" s="202"/>
      <c r="H84" s="202"/>
    </row>
    <row r="85" spans="2:8" x14ac:dyDescent="0.25">
      <c r="B85" s="157">
        <v>1254</v>
      </c>
      <c r="C85" s="202" t="s">
        <v>286</v>
      </c>
      <c r="D85" s="155">
        <v>0</v>
      </c>
      <c r="E85" s="155">
        <v>0</v>
      </c>
      <c r="F85" s="155">
        <v>0</v>
      </c>
      <c r="G85" s="202"/>
      <c r="H85" s="202"/>
    </row>
    <row r="86" spans="2:8" x14ac:dyDescent="0.25">
      <c r="B86" s="157">
        <v>1259</v>
      </c>
      <c r="C86" s="202" t="s">
        <v>287</v>
      </c>
      <c r="D86" s="155">
        <v>0</v>
      </c>
      <c r="E86" s="155">
        <v>0</v>
      </c>
      <c r="F86" s="155">
        <v>0</v>
      </c>
      <c r="G86" s="202"/>
      <c r="H86" s="202"/>
    </row>
    <row r="87" spans="2:8" x14ac:dyDescent="0.25">
      <c r="B87" s="245">
        <v>1270</v>
      </c>
      <c r="C87" s="246" t="s">
        <v>121</v>
      </c>
      <c r="D87" s="247">
        <v>0</v>
      </c>
      <c r="E87" s="247">
        <v>0</v>
      </c>
      <c r="F87" s="247">
        <v>0</v>
      </c>
      <c r="G87" s="246"/>
      <c r="H87" s="246"/>
    </row>
    <row r="88" spans="2:8" x14ac:dyDescent="0.25">
      <c r="B88" s="157">
        <v>1271</v>
      </c>
      <c r="C88" s="202" t="s">
        <v>288</v>
      </c>
      <c r="D88" s="155">
        <v>0</v>
      </c>
      <c r="E88" s="155">
        <v>0</v>
      </c>
      <c r="F88" s="155">
        <v>0</v>
      </c>
      <c r="G88" s="202"/>
      <c r="H88" s="202"/>
    </row>
    <row r="89" spans="2:8" ht="24.75" x14ac:dyDescent="0.25">
      <c r="B89" s="157">
        <v>1272</v>
      </c>
      <c r="C89" s="204" t="s">
        <v>289</v>
      </c>
      <c r="D89" s="155">
        <v>0</v>
      </c>
      <c r="E89" s="155">
        <v>0</v>
      </c>
      <c r="F89" s="155">
        <v>0</v>
      </c>
      <c r="G89" s="202"/>
      <c r="H89" s="202"/>
    </row>
    <row r="90" spans="2:8" x14ac:dyDescent="0.25">
      <c r="B90" s="157">
        <v>1273</v>
      </c>
      <c r="C90" s="202" t="s">
        <v>290</v>
      </c>
      <c r="D90" s="155">
        <v>0</v>
      </c>
      <c r="E90" s="155">
        <v>0</v>
      </c>
      <c r="F90" s="155">
        <v>0</v>
      </c>
      <c r="G90" s="202"/>
      <c r="H90" s="202"/>
    </row>
    <row r="91" spans="2:8" x14ac:dyDescent="0.25">
      <c r="B91" s="157">
        <v>1274</v>
      </c>
      <c r="C91" s="202" t="s">
        <v>291</v>
      </c>
      <c r="D91" s="155">
        <v>0</v>
      </c>
      <c r="E91" s="155">
        <v>0</v>
      </c>
      <c r="F91" s="155">
        <v>0</v>
      </c>
      <c r="G91" s="202"/>
      <c r="H91" s="202"/>
    </row>
    <row r="92" spans="2:8" ht="24.75" x14ac:dyDescent="0.25">
      <c r="B92" s="157">
        <v>1275</v>
      </c>
      <c r="C92" s="248" t="s">
        <v>292</v>
      </c>
      <c r="D92" s="155">
        <v>0</v>
      </c>
      <c r="E92" s="155">
        <v>0</v>
      </c>
      <c r="F92" s="155">
        <v>0</v>
      </c>
      <c r="G92" s="202"/>
      <c r="H92" s="202"/>
    </row>
    <row r="93" spans="2:8" x14ac:dyDescent="0.25">
      <c r="B93" s="194">
        <v>1279</v>
      </c>
      <c r="C93" s="165" t="s">
        <v>293</v>
      </c>
      <c r="D93" s="209">
        <v>0</v>
      </c>
      <c r="E93" s="209">
        <v>0</v>
      </c>
      <c r="F93" s="209">
        <v>0</v>
      </c>
      <c r="G93" s="165"/>
      <c r="H93" s="165"/>
    </row>
    <row r="95" spans="2:8" x14ac:dyDescent="0.25">
      <c r="B95" s="73" t="s">
        <v>299</v>
      </c>
      <c r="C95" s="73"/>
      <c r="D95" s="64"/>
      <c r="E95" s="64"/>
      <c r="F95" s="64"/>
      <c r="G95" s="64"/>
    </row>
    <row r="96" spans="2:8" x14ac:dyDescent="0.25">
      <c r="B96" s="60" t="s">
        <v>5</v>
      </c>
      <c r="C96" s="60" t="s">
        <v>20</v>
      </c>
      <c r="D96" s="60" t="s">
        <v>8</v>
      </c>
      <c r="E96" s="61" t="s">
        <v>294</v>
      </c>
      <c r="F96" s="62"/>
      <c r="G96" s="63"/>
    </row>
    <row r="97" spans="2:7" ht="24.75" x14ac:dyDescent="0.25">
      <c r="B97" s="184">
        <v>1160</v>
      </c>
      <c r="C97" s="249" t="s">
        <v>295</v>
      </c>
      <c r="D97" s="250">
        <v>0</v>
      </c>
      <c r="E97" s="199"/>
      <c r="F97" s="199"/>
      <c r="G97" s="199"/>
    </row>
    <row r="98" spans="2:7" ht="24.75" x14ac:dyDescent="0.25">
      <c r="B98" s="157">
        <v>1161</v>
      </c>
      <c r="C98" s="204" t="s">
        <v>296</v>
      </c>
      <c r="D98" s="251">
        <v>0</v>
      </c>
      <c r="E98" s="202"/>
      <c r="F98" s="202"/>
      <c r="G98" s="202"/>
    </row>
    <row r="99" spans="2:7" x14ac:dyDescent="0.25">
      <c r="B99" s="194">
        <v>1162</v>
      </c>
      <c r="C99" s="165" t="s">
        <v>297</v>
      </c>
      <c r="D99" s="252">
        <v>0</v>
      </c>
      <c r="E99" s="165"/>
      <c r="F99" s="165"/>
      <c r="G99" s="165"/>
    </row>
    <row r="101" spans="2:7" x14ac:dyDescent="0.25">
      <c r="B101" s="127" t="s">
        <v>300</v>
      </c>
      <c r="C101" s="127"/>
      <c r="D101" s="127"/>
      <c r="E101" s="127"/>
    </row>
    <row r="102" spans="2:7" x14ac:dyDescent="0.25">
      <c r="B102" s="136" t="s">
        <v>5</v>
      </c>
      <c r="C102" s="136" t="s">
        <v>6</v>
      </c>
      <c r="D102" s="135" t="s">
        <v>8</v>
      </c>
      <c r="E102" s="135" t="s">
        <v>16</v>
      </c>
    </row>
    <row r="103" spans="2:7" x14ac:dyDescent="0.25">
      <c r="B103" s="253">
        <v>1290</v>
      </c>
      <c r="C103" s="254" t="s">
        <v>108</v>
      </c>
      <c r="D103" s="255">
        <v>0</v>
      </c>
      <c r="E103" s="256"/>
    </row>
    <row r="104" spans="2:7" x14ac:dyDescent="0.25">
      <c r="B104" s="257">
        <v>1291</v>
      </c>
      <c r="C104" s="258" t="s">
        <v>122</v>
      </c>
      <c r="D104" s="259">
        <v>0</v>
      </c>
      <c r="E104" s="260"/>
    </row>
    <row r="105" spans="2:7" x14ac:dyDescent="0.25">
      <c r="B105" s="261">
        <v>1292</v>
      </c>
      <c r="C105" s="262" t="s">
        <v>123</v>
      </c>
      <c r="D105" s="259">
        <v>0</v>
      </c>
      <c r="E105" s="260"/>
    </row>
    <row r="106" spans="2:7" x14ac:dyDescent="0.25">
      <c r="B106" s="263">
        <v>1293</v>
      </c>
      <c r="C106" s="264" t="s">
        <v>124</v>
      </c>
      <c r="D106" s="265">
        <v>0</v>
      </c>
      <c r="E106" s="266"/>
    </row>
    <row r="109" spans="2:7" ht="15" customHeight="1" x14ac:dyDescent="0.25"/>
    <row r="117" spans="2:9" ht="21.75" customHeight="1" x14ac:dyDescent="0.25"/>
    <row r="118" spans="2:9" ht="28.5" customHeight="1" x14ac:dyDescent="0.25"/>
    <row r="123" spans="2:9" x14ac:dyDescent="0.25">
      <c r="B123" s="129" t="s">
        <v>301</v>
      </c>
      <c r="C123" s="129"/>
      <c r="D123" s="128"/>
      <c r="E123" s="128"/>
      <c r="F123" s="128"/>
      <c r="G123" s="31"/>
      <c r="H123" s="31"/>
      <c r="I123" s="32"/>
    </row>
    <row r="124" spans="2:9" ht="24" x14ac:dyDescent="0.25">
      <c r="B124" s="142" t="s">
        <v>5</v>
      </c>
      <c r="C124" s="142" t="s">
        <v>6</v>
      </c>
      <c r="D124" s="132" t="s">
        <v>8</v>
      </c>
      <c r="E124" s="142" t="s">
        <v>256</v>
      </c>
      <c r="F124" s="142" t="s">
        <v>257</v>
      </c>
      <c r="G124" s="142" t="s">
        <v>258</v>
      </c>
      <c r="H124" s="142" t="s">
        <v>259</v>
      </c>
      <c r="I124" s="75" t="s">
        <v>260</v>
      </c>
    </row>
    <row r="125" spans="2:9" x14ac:dyDescent="0.25">
      <c r="B125" s="170">
        <v>2110</v>
      </c>
      <c r="C125" s="185" t="s">
        <v>302</v>
      </c>
      <c r="D125" s="373">
        <f>SUM(D126:D134)</f>
        <v>22110205.629999999</v>
      </c>
      <c r="E125" s="373">
        <f t="shared" ref="E125:I125" si="3">SUM(E126:E134)</f>
        <v>9591462.0800000001</v>
      </c>
      <c r="F125" s="373">
        <f t="shared" si="3"/>
        <v>2280788.84</v>
      </c>
      <c r="G125" s="373">
        <f t="shared" si="3"/>
        <v>5599.29</v>
      </c>
      <c r="H125" s="373">
        <f t="shared" si="3"/>
        <v>10232355.42</v>
      </c>
      <c r="I125" s="172">
        <f t="shared" si="3"/>
        <v>0</v>
      </c>
    </row>
    <row r="126" spans="2:9" x14ac:dyDescent="0.25">
      <c r="B126" s="175">
        <v>2111</v>
      </c>
      <c r="C126" s="158" t="s">
        <v>303</v>
      </c>
      <c r="D126" s="188">
        <v>4415027.05</v>
      </c>
      <c r="E126" s="188">
        <v>0</v>
      </c>
      <c r="F126" s="189">
        <v>0</v>
      </c>
      <c r="G126" s="418">
        <v>0</v>
      </c>
      <c r="H126" s="418">
        <v>4415027.05</v>
      </c>
      <c r="I126" s="419"/>
    </row>
    <row r="127" spans="2:9" x14ac:dyDescent="0.25">
      <c r="B127" s="175">
        <v>2112</v>
      </c>
      <c r="C127" s="158" t="s">
        <v>304</v>
      </c>
      <c r="D127" s="189">
        <v>6800</v>
      </c>
      <c r="E127" s="420">
        <v>6800</v>
      </c>
      <c r="F127" s="420">
        <v>0</v>
      </c>
      <c r="G127" s="421">
        <v>0</v>
      </c>
      <c r="H127" s="421">
        <v>0</v>
      </c>
      <c r="I127" s="419"/>
    </row>
    <row r="128" spans="2:9" ht="24" x14ac:dyDescent="0.25">
      <c r="B128" s="175">
        <v>2113</v>
      </c>
      <c r="C128" s="267" t="s">
        <v>305</v>
      </c>
      <c r="D128" s="193">
        <v>9153257.3000000007</v>
      </c>
      <c r="E128" s="193">
        <v>8402919</v>
      </c>
      <c r="F128" s="420">
        <v>0</v>
      </c>
      <c r="G128" s="193">
        <v>0</v>
      </c>
      <c r="H128" s="193">
        <v>750338.3</v>
      </c>
      <c r="I128" s="419"/>
    </row>
    <row r="129" spans="2:9" ht="24.75" x14ac:dyDescent="0.25">
      <c r="B129" s="175">
        <v>2114</v>
      </c>
      <c r="C129" s="268" t="s">
        <v>306</v>
      </c>
      <c r="D129" s="193">
        <v>0</v>
      </c>
      <c r="E129" s="193">
        <v>0</v>
      </c>
      <c r="F129" s="420">
        <v>0</v>
      </c>
      <c r="G129" s="193">
        <v>0</v>
      </c>
      <c r="H129" s="193">
        <v>0</v>
      </c>
      <c r="I129" s="419"/>
    </row>
    <row r="130" spans="2:9" ht="24.75" x14ac:dyDescent="0.25">
      <c r="B130" s="175">
        <v>2115</v>
      </c>
      <c r="C130" s="268" t="s">
        <v>307</v>
      </c>
      <c r="D130" s="193">
        <v>0</v>
      </c>
      <c r="E130" s="193">
        <v>0</v>
      </c>
      <c r="F130" s="420">
        <v>0</v>
      </c>
      <c r="G130" s="421">
        <v>0</v>
      </c>
      <c r="H130" s="421">
        <v>0</v>
      </c>
      <c r="I130" s="419"/>
    </row>
    <row r="131" spans="2:9" ht="24" x14ac:dyDescent="0.25">
      <c r="B131" s="175">
        <v>2116</v>
      </c>
      <c r="C131" s="269" t="s">
        <v>308</v>
      </c>
      <c r="D131" s="193">
        <v>0</v>
      </c>
      <c r="E131" s="193">
        <v>0</v>
      </c>
      <c r="F131" s="420">
        <v>0</v>
      </c>
      <c r="G131" s="421">
        <v>0</v>
      </c>
      <c r="H131" s="421">
        <v>0</v>
      </c>
      <c r="I131" s="419"/>
    </row>
    <row r="132" spans="2:9" ht="24" x14ac:dyDescent="0.25">
      <c r="B132" s="175">
        <v>2117</v>
      </c>
      <c r="C132" s="176" t="s">
        <v>309</v>
      </c>
      <c r="D132" s="177">
        <v>8382720.3300000001</v>
      </c>
      <c r="E132" s="177">
        <v>1379295.34</v>
      </c>
      <c r="F132" s="177">
        <v>2253558.44</v>
      </c>
      <c r="G132" s="177">
        <v>5599.29</v>
      </c>
      <c r="H132" s="177">
        <v>4744267.26</v>
      </c>
      <c r="I132" s="419"/>
    </row>
    <row r="133" spans="2:9" ht="24.75" x14ac:dyDescent="0.25">
      <c r="B133" s="270">
        <v>2118</v>
      </c>
      <c r="C133" s="204" t="s">
        <v>310</v>
      </c>
      <c r="D133" s="271">
        <v>0</v>
      </c>
      <c r="E133" s="422">
        <v>0</v>
      </c>
      <c r="F133" s="422">
        <v>0</v>
      </c>
      <c r="G133" s="422">
        <v>0</v>
      </c>
      <c r="H133" s="422">
        <v>0</v>
      </c>
      <c r="I133" s="422"/>
    </row>
    <row r="134" spans="2:9" x14ac:dyDescent="0.25">
      <c r="B134" s="175">
        <v>2119</v>
      </c>
      <c r="C134" s="202" t="s">
        <v>311</v>
      </c>
      <c r="D134" s="272">
        <v>152400.95000000001</v>
      </c>
      <c r="E134" s="161">
        <v>-197552.26</v>
      </c>
      <c r="F134" s="424">
        <v>27230.400000000001</v>
      </c>
      <c r="G134" s="424">
        <v>0</v>
      </c>
      <c r="H134" s="424">
        <v>322722.81</v>
      </c>
      <c r="I134" s="422"/>
    </row>
    <row r="135" spans="2:9" x14ac:dyDescent="0.25">
      <c r="B135" s="175">
        <v>2120</v>
      </c>
      <c r="C135" s="202" t="s">
        <v>312</v>
      </c>
      <c r="D135" s="374">
        <f>SUM(D136:D138)</f>
        <v>0</v>
      </c>
      <c r="E135" s="425">
        <f t="shared" ref="E135:I135" si="4">SUM(E136:E138)</f>
        <v>0</v>
      </c>
      <c r="F135" s="425">
        <f t="shared" si="4"/>
        <v>0</v>
      </c>
      <c r="G135" s="425">
        <f t="shared" si="4"/>
        <v>0</v>
      </c>
      <c r="H135" s="425">
        <f t="shared" si="4"/>
        <v>0</v>
      </c>
      <c r="I135" s="426">
        <f t="shared" si="4"/>
        <v>0</v>
      </c>
    </row>
    <row r="136" spans="2:9" x14ac:dyDescent="0.25">
      <c r="B136" s="175">
        <v>2121</v>
      </c>
      <c r="C136" s="202" t="s">
        <v>313</v>
      </c>
      <c r="D136" s="272">
        <v>0</v>
      </c>
      <c r="E136" s="423">
        <v>0</v>
      </c>
      <c r="F136" s="422">
        <v>0</v>
      </c>
      <c r="G136" s="422">
        <v>0</v>
      </c>
      <c r="H136" s="422">
        <v>0</v>
      </c>
      <c r="I136" s="422"/>
    </row>
    <row r="137" spans="2:9" ht="24.75" x14ac:dyDescent="0.25">
      <c r="B137" s="270">
        <v>2122</v>
      </c>
      <c r="C137" s="204" t="s">
        <v>314</v>
      </c>
      <c r="D137" s="272">
        <v>0</v>
      </c>
      <c r="E137" s="423">
        <v>0</v>
      </c>
      <c r="F137" s="422">
        <v>0</v>
      </c>
      <c r="G137" s="422">
        <v>0</v>
      </c>
      <c r="H137" s="422">
        <v>0</v>
      </c>
      <c r="I137" s="422"/>
    </row>
    <row r="138" spans="2:9" x14ac:dyDescent="0.25">
      <c r="B138" s="273">
        <v>2129</v>
      </c>
      <c r="C138" s="165" t="s">
        <v>315</v>
      </c>
      <c r="D138" s="274">
        <v>0</v>
      </c>
      <c r="E138" s="427">
        <v>0</v>
      </c>
      <c r="F138" s="428">
        <v>0</v>
      </c>
      <c r="G138" s="428">
        <v>0</v>
      </c>
      <c r="H138" s="428"/>
      <c r="I138" s="428"/>
    </row>
    <row r="139" spans="2:9" x14ac:dyDescent="0.25">
      <c r="B139" s="82"/>
      <c r="C139" s="35"/>
      <c r="D139" s="56"/>
      <c r="E139" s="35"/>
      <c r="F139" s="13"/>
      <c r="G139" s="13"/>
      <c r="H139" s="13"/>
      <c r="I139" s="13"/>
    </row>
    <row r="140" spans="2:9" x14ac:dyDescent="0.25">
      <c r="B140" s="78" t="s">
        <v>316</v>
      </c>
      <c r="C140" s="78"/>
      <c r="D140" s="79"/>
      <c r="E140" s="80"/>
      <c r="F140" s="80"/>
      <c r="G140" s="81"/>
      <c r="H140" s="81"/>
    </row>
    <row r="141" spans="2:9" x14ac:dyDescent="0.25">
      <c r="B141" s="130" t="s">
        <v>5</v>
      </c>
      <c r="C141" s="130" t="s">
        <v>6</v>
      </c>
      <c r="D141" s="132" t="s">
        <v>8</v>
      </c>
      <c r="E141" s="361" t="s">
        <v>30</v>
      </c>
      <c r="F141" s="132" t="s">
        <v>16</v>
      </c>
      <c r="G141" s="135" t="s">
        <v>31</v>
      </c>
      <c r="H141" s="135"/>
    </row>
    <row r="142" spans="2:9" x14ac:dyDescent="0.25">
      <c r="B142" s="139"/>
      <c r="C142" s="139"/>
      <c r="D142" s="144"/>
      <c r="E142" s="362"/>
      <c r="F142" s="144"/>
      <c r="G142" s="76" t="s">
        <v>32</v>
      </c>
      <c r="H142" s="76" t="s">
        <v>33</v>
      </c>
    </row>
    <row r="143" spans="2:9" ht="24.75" x14ac:dyDescent="0.25">
      <c r="B143" s="275">
        <v>2160</v>
      </c>
      <c r="C143" s="276" t="s">
        <v>125</v>
      </c>
      <c r="D143" s="277">
        <v>0</v>
      </c>
      <c r="E143" s="278"/>
      <c r="F143" s="279"/>
      <c r="G143" s="280"/>
      <c r="H143" s="280"/>
    </row>
    <row r="144" spans="2:9" x14ac:dyDescent="0.25">
      <c r="B144" s="157">
        <v>2161</v>
      </c>
      <c r="C144" s="281" t="s">
        <v>126</v>
      </c>
      <c r="D144" s="282">
        <v>0</v>
      </c>
      <c r="E144" s="283"/>
      <c r="F144" s="284"/>
      <c r="G144" s="285"/>
      <c r="H144" s="285"/>
    </row>
    <row r="145" spans="2:8" x14ac:dyDescent="0.25">
      <c r="B145" s="157">
        <v>2162</v>
      </c>
      <c r="C145" s="281" t="s">
        <v>127</v>
      </c>
      <c r="D145" s="282">
        <v>0</v>
      </c>
      <c r="E145" s="283"/>
      <c r="F145" s="284"/>
      <c r="G145" s="285"/>
      <c r="H145" s="285"/>
    </row>
    <row r="146" spans="2:8" x14ac:dyDescent="0.25">
      <c r="B146" s="157">
        <v>2163</v>
      </c>
      <c r="C146" s="281" t="s">
        <v>128</v>
      </c>
      <c r="D146" s="282">
        <v>0</v>
      </c>
      <c r="E146" s="283"/>
      <c r="F146" s="284"/>
      <c r="G146" s="285"/>
      <c r="H146" s="285"/>
    </row>
    <row r="147" spans="2:8" x14ac:dyDescent="0.25">
      <c r="B147" s="157">
        <v>2164</v>
      </c>
      <c r="C147" s="281" t="s">
        <v>129</v>
      </c>
      <c r="D147" s="282">
        <v>0</v>
      </c>
      <c r="E147" s="283"/>
      <c r="F147" s="284"/>
      <c r="G147" s="285"/>
      <c r="H147" s="285"/>
    </row>
    <row r="148" spans="2:8" x14ac:dyDescent="0.25">
      <c r="B148" s="157">
        <v>2165</v>
      </c>
      <c r="C148" s="281" t="s">
        <v>130</v>
      </c>
      <c r="D148" s="282">
        <v>0</v>
      </c>
      <c r="E148" s="283"/>
      <c r="F148" s="284"/>
      <c r="G148" s="285"/>
      <c r="H148" s="285"/>
    </row>
    <row r="149" spans="2:8" x14ac:dyDescent="0.25">
      <c r="B149" s="194">
        <v>2166</v>
      </c>
      <c r="C149" s="286" t="s">
        <v>131</v>
      </c>
      <c r="D149" s="287">
        <v>0</v>
      </c>
      <c r="E149" s="288"/>
      <c r="F149" s="289"/>
      <c r="G149" s="179"/>
      <c r="H149" s="179"/>
    </row>
    <row r="150" spans="2:8" x14ac:dyDescent="0.25">
      <c r="B150" s="83"/>
      <c r="C150" s="84"/>
      <c r="D150" s="85"/>
      <c r="E150" s="77"/>
      <c r="F150" s="19"/>
      <c r="G150" s="18"/>
      <c r="H150" s="18"/>
    </row>
    <row r="151" spans="2:8" x14ac:dyDescent="0.25">
      <c r="B151" s="146" t="s">
        <v>317</v>
      </c>
      <c r="C151" s="146"/>
      <c r="D151" s="146"/>
      <c r="E151" s="78"/>
      <c r="F151" s="78"/>
      <c r="G151" s="78"/>
    </row>
    <row r="152" spans="2:8" x14ac:dyDescent="0.25">
      <c r="B152" s="136" t="s">
        <v>5</v>
      </c>
      <c r="C152" s="7" t="s">
        <v>6</v>
      </c>
      <c r="D152" s="135" t="s">
        <v>7</v>
      </c>
      <c r="E152" s="135" t="s">
        <v>8</v>
      </c>
      <c r="F152" s="135" t="s">
        <v>30</v>
      </c>
      <c r="G152" s="135" t="s">
        <v>16</v>
      </c>
    </row>
    <row r="153" spans="2:8" x14ac:dyDescent="0.25">
      <c r="B153" s="290">
        <v>2159</v>
      </c>
      <c r="C153" s="185" t="s">
        <v>132</v>
      </c>
      <c r="D153" s="186"/>
      <c r="E153" s="186">
        <v>0</v>
      </c>
      <c r="F153" s="186"/>
      <c r="G153" s="186"/>
    </row>
    <row r="154" spans="2:8" x14ac:dyDescent="0.25">
      <c r="B154" s="291">
        <v>2199</v>
      </c>
      <c r="C154" s="158" t="s">
        <v>133</v>
      </c>
      <c r="D154" s="189"/>
      <c r="E154" s="189">
        <v>0</v>
      </c>
      <c r="F154" s="189"/>
      <c r="G154" s="189"/>
    </row>
    <row r="155" spans="2:8" x14ac:dyDescent="0.25">
      <c r="B155" s="291">
        <v>2240</v>
      </c>
      <c r="C155" s="158" t="s">
        <v>134</v>
      </c>
      <c r="D155" s="189"/>
      <c r="E155" s="189">
        <v>0</v>
      </c>
      <c r="F155" s="189"/>
      <c r="G155" s="189"/>
    </row>
    <row r="156" spans="2:8" x14ac:dyDescent="0.25">
      <c r="B156" s="291">
        <v>2241</v>
      </c>
      <c r="C156" s="158" t="s">
        <v>135</v>
      </c>
      <c r="D156" s="189"/>
      <c r="E156" s="189">
        <v>0</v>
      </c>
      <c r="F156" s="189"/>
      <c r="G156" s="189"/>
    </row>
    <row r="157" spans="2:8" ht="24" x14ac:dyDescent="0.25">
      <c r="B157" s="291">
        <v>2242</v>
      </c>
      <c r="C157" s="158" t="s">
        <v>136</v>
      </c>
      <c r="D157" s="189"/>
      <c r="E157" s="189">
        <v>0</v>
      </c>
      <c r="F157" s="189"/>
      <c r="G157" s="189"/>
    </row>
    <row r="158" spans="2:8" x14ac:dyDescent="0.25">
      <c r="B158" s="292">
        <v>2249</v>
      </c>
      <c r="C158" s="293" t="s">
        <v>137</v>
      </c>
      <c r="D158" s="210"/>
      <c r="E158" s="210">
        <v>0</v>
      </c>
      <c r="F158" s="210"/>
      <c r="G158" s="210"/>
    </row>
    <row r="166" spans="2:8" x14ac:dyDescent="0.25">
      <c r="B166" s="430" t="s">
        <v>98</v>
      </c>
      <c r="C166" s="430"/>
      <c r="D166" s="430"/>
      <c r="E166" s="430"/>
      <c r="F166" s="430"/>
      <c r="G166" s="430"/>
      <c r="H166" s="430"/>
    </row>
    <row r="167" spans="2:8" x14ac:dyDescent="0.25">
      <c r="B167" s="6" t="s">
        <v>331</v>
      </c>
      <c r="C167" s="6"/>
      <c r="D167" s="6"/>
      <c r="E167" s="6"/>
      <c r="F167" s="6"/>
      <c r="G167" s="6"/>
      <c r="H167" s="6"/>
    </row>
    <row r="168" spans="2:8" x14ac:dyDescent="0.25">
      <c r="B168" s="430" t="s">
        <v>360</v>
      </c>
      <c r="C168" s="430"/>
      <c r="D168" s="430"/>
      <c r="E168" s="430"/>
      <c r="F168" s="430"/>
      <c r="G168" s="430"/>
      <c r="H168" s="430"/>
    </row>
    <row r="169" spans="2:8" x14ac:dyDescent="0.25">
      <c r="B169" s="430" t="s">
        <v>355</v>
      </c>
      <c r="C169" s="430"/>
      <c r="D169" s="430"/>
      <c r="E169" s="430"/>
      <c r="F169" s="430"/>
      <c r="G169" s="430"/>
      <c r="H169" s="430"/>
    </row>
    <row r="171" spans="2:8" x14ac:dyDescent="0.25">
      <c r="B171" s="125" t="s">
        <v>319</v>
      </c>
      <c r="C171" s="125"/>
      <c r="D171" s="50"/>
      <c r="E171" s="50"/>
      <c r="F171" s="50"/>
    </row>
    <row r="172" spans="2:8" x14ac:dyDescent="0.25">
      <c r="B172" s="86" t="s">
        <v>5</v>
      </c>
      <c r="C172" s="87" t="s">
        <v>6</v>
      </c>
      <c r="D172" s="88" t="s">
        <v>8</v>
      </c>
      <c r="E172" s="88" t="s">
        <v>30</v>
      </c>
      <c r="F172" s="88" t="s">
        <v>16</v>
      </c>
    </row>
    <row r="173" spans="2:8" x14ac:dyDescent="0.25">
      <c r="B173" s="211">
        <v>4100</v>
      </c>
      <c r="C173" s="294" t="s">
        <v>154</v>
      </c>
      <c r="D173" s="295">
        <f>D174+D184+D190+D192+D197+D200+D208</f>
        <v>75917861.659999996</v>
      </c>
      <c r="E173" s="296" t="s">
        <v>109</v>
      </c>
      <c r="F173" s="296"/>
    </row>
    <row r="174" spans="2:8" x14ac:dyDescent="0.25">
      <c r="B174" s="297">
        <v>4110</v>
      </c>
      <c r="C174" s="298" t="s">
        <v>155</v>
      </c>
      <c r="D174" s="299">
        <f>SUM(D175:D183)</f>
        <v>33201286.359999996</v>
      </c>
      <c r="E174" s="300" t="s">
        <v>109</v>
      </c>
      <c r="F174" s="301"/>
    </row>
    <row r="175" spans="2:8" x14ac:dyDescent="0.25">
      <c r="B175" s="302">
        <v>4111</v>
      </c>
      <c r="C175" s="303" t="s">
        <v>156</v>
      </c>
      <c r="D175" s="304">
        <v>1973.16</v>
      </c>
      <c r="E175" s="300" t="s">
        <v>109</v>
      </c>
      <c r="F175" s="301"/>
    </row>
    <row r="176" spans="2:8" x14ac:dyDescent="0.25">
      <c r="B176" s="302">
        <v>4112</v>
      </c>
      <c r="C176" s="303" t="s">
        <v>157</v>
      </c>
      <c r="D176" s="304">
        <v>12915441.869999999</v>
      </c>
      <c r="E176" s="300" t="s">
        <v>109</v>
      </c>
      <c r="F176" s="301"/>
    </row>
    <row r="177" spans="2:6" x14ac:dyDescent="0.25">
      <c r="B177" s="302">
        <v>4113</v>
      </c>
      <c r="C177" s="305" t="s">
        <v>59</v>
      </c>
      <c r="D177" s="304">
        <v>10076576.869999999</v>
      </c>
      <c r="E177" s="300" t="s">
        <v>109</v>
      </c>
      <c r="F177" s="301"/>
    </row>
    <row r="178" spans="2:6" x14ac:dyDescent="0.25">
      <c r="B178" s="302">
        <v>4114</v>
      </c>
      <c r="C178" s="305" t="s">
        <v>158</v>
      </c>
      <c r="D178" s="304">
        <v>0</v>
      </c>
      <c r="E178" s="300" t="s">
        <v>109</v>
      </c>
      <c r="F178" s="301"/>
    </row>
    <row r="179" spans="2:6" x14ac:dyDescent="0.25">
      <c r="B179" s="302">
        <v>4115</v>
      </c>
      <c r="C179" s="303" t="s">
        <v>159</v>
      </c>
      <c r="D179" s="304">
        <v>0</v>
      </c>
      <c r="E179" s="300" t="s">
        <v>109</v>
      </c>
      <c r="F179" s="301"/>
    </row>
    <row r="180" spans="2:6" x14ac:dyDescent="0.25">
      <c r="B180" s="302">
        <v>4116</v>
      </c>
      <c r="C180" s="303" t="s">
        <v>160</v>
      </c>
      <c r="D180" s="304">
        <v>0</v>
      </c>
      <c r="E180" s="300" t="s">
        <v>109</v>
      </c>
      <c r="F180" s="301"/>
    </row>
    <row r="181" spans="2:6" x14ac:dyDescent="0.25">
      <c r="B181" s="302">
        <v>4117</v>
      </c>
      <c r="C181" s="303" t="s">
        <v>161</v>
      </c>
      <c r="D181" s="304">
        <v>218505.2</v>
      </c>
      <c r="E181" s="300" t="s">
        <v>109</v>
      </c>
      <c r="F181" s="301"/>
    </row>
    <row r="182" spans="2:6" ht="34.5" x14ac:dyDescent="0.25">
      <c r="B182" s="302">
        <v>4118</v>
      </c>
      <c r="C182" s="375" t="s">
        <v>336</v>
      </c>
      <c r="D182" s="304">
        <v>3351976.45</v>
      </c>
      <c r="E182" s="300"/>
      <c r="F182" s="301"/>
    </row>
    <row r="183" spans="2:6" x14ac:dyDescent="0.25">
      <c r="B183" s="302">
        <v>4119</v>
      </c>
      <c r="C183" s="305" t="s">
        <v>60</v>
      </c>
      <c r="D183" s="304">
        <v>6636812.8099999996</v>
      </c>
      <c r="E183" s="300" t="s">
        <v>109</v>
      </c>
      <c r="F183" s="301"/>
    </row>
    <row r="184" spans="2:6" x14ac:dyDescent="0.25">
      <c r="B184" s="297">
        <v>4120</v>
      </c>
      <c r="C184" s="306" t="s">
        <v>162</v>
      </c>
      <c r="D184" s="307">
        <f>SUM(D185:D189)</f>
        <v>0</v>
      </c>
      <c r="E184" s="300" t="s">
        <v>109</v>
      </c>
      <c r="F184" s="301"/>
    </row>
    <row r="185" spans="2:6" x14ac:dyDescent="0.25">
      <c r="B185" s="302">
        <v>4121</v>
      </c>
      <c r="C185" s="305" t="s">
        <v>163</v>
      </c>
      <c r="D185" s="304">
        <v>0</v>
      </c>
      <c r="E185" s="300" t="s">
        <v>109</v>
      </c>
      <c r="F185" s="301"/>
    </row>
    <row r="186" spans="2:6" x14ac:dyDescent="0.25">
      <c r="B186" s="302">
        <v>4122</v>
      </c>
      <c r="C186" s="305" t="s">
        <v>164</v>
      </c>
      <c r="D186" s="304">
        <v>0</v>
      </c>
      <c r="E186" s="300" t="s">
        <v>109</v>
      </c>
      <c r="F186" s="301"/>
    </row>
    <row r="187" spans="2:6" x14ac:dyDescent="0.25">
      <c r="B187" s="302">
        <v>4123</v>
      </c>
      <c r="C187" s="305" t="s">
        <v>165</v>
      </c>
      <c r="D187" s="304">
        <v>0</v>
      </c>
      <c r="E187" s="300" t="s">
        <v>109</v>
      </c>
      <c r="F187" s="301"/>
    </row>
    <row r="188" spans="2:6" x14ac:dyDescent="0.25">
      <c r="B188" s="302">
        <v>4124</v>
      </c>
      <c r="C188" s="305" t="s">
        <v>166</v>
      </c>
      <c r="D188" s="304">
        <v>0</v>
      </c>
      <c r="E188" s="300" t="s">
        <v>109</v>
      </c>
      <c r="F188" s="301"/>
    </row>
    <row r="189" spans="2:6" x14ac:dyDescent="0.25">
      <c r="B189" s="302">
        <v>4129</v>
      </c>
      <c r="C189" s="305" t="s">
        <v>167</v>
      </c>
      <c r="D189" s="304">
        <v>0</v>
      </c>
      <c r="E189" s="300" t="s">
        <v>109</v>
      </c>
      <c r="F189" s="301"/>
    </row>
    <row r="190" spans="2:6" x14ac:dyDescent="0.25">
      <c r="B190" s="297">
        <v>4130</v>
      </c>
      <c r="C190" s="306" t="s">
        <v>168</v>
      </c>
      <c r="D190" s="307">
        <f>SUM(D191)</f>
        <v>0</v>
      </c>
      <c r="E190" s="300" t="s">
        <v>109</v>
      </c>
      <c r="F190" s="301"/>
    </row>
    <row r="191" spans="2:6" x14ac:dyDescent="0.25">
      <c r="B191" s="302">
        <v>4131</v>
      </c>
      <c r="C191" s="305" t="s">
        <v>169</v>
      </c>
      <c r="D191" s="304">
        <v>0</v>
      </c>
      <c r="E191" s="300" t="s">
        <v>109</v>
      </c>
      <c r="F191" s="301"/>
    </row>
    <row r="192" spans="2:6" x14ac:dyDescent="0.25">
      <c r="B192" s="297">
        <v>4140</v>
      </c>
      <c r="C192" s="306" t="s">
        <v>61</v>
      </c>
      <c r="D192" s="307">
        <f>SUM(D193:D196)</f>
        <v>24170496.469999999</v>
      </c>
      <c r="E192" s="300" t="s">
        <v>109</v>
      </c>
      <c r="F192" s="301"/>
    </row>
    <row r="193" spans="2:6" ht="23.25" x14ac:dyDescent="0.25">
      <c r="B193" s="302">
        <v>4141</v>
      </c>
      <c r="C193" s="308" t="s">
        <v>353</v>
      </c>
      <c r="D193" s="304">
        <v>1704917.12</v>
      </c>
      <c r="E193" s="300" t="s">
        <v>109</v>
      </c>
      <c r="F193" s="301"/>
    </row>
    <row r="194" spans="2:6" x14ac:dyDescent="0.25">
      <c r="B194" s="302">
        <v>4143</v>
      </c>
      <c r="C194" s="305" t="s">
        <v>170</v>
      </c>
      <c r="D194" s="304">
        <v>7249080.5199999996</v>
      </c>
      <c r="E194" s="300" t="s">
        <v>109</v>
      </c>
      <c r="F194" s="301"/>
    </row>
    <row r="195" spans="2:6" x14ac:dyDescent="0.25">
      <c r="B195" s="302">
        <v>4144</v>
      </c>
      <c r="C195" s="305" t="s">
        <v>171</v>
      </c>
      <c r="D195" s="304">
        <v>0</v>
      </c>
      <c r="E195" s="300" t="s">
        <v>109</v>
      </c>
      <c r="F195" s="301"/>
    </row>
    <row r="196" spans="2:6" x14ac:dyDescent="0.25">
      <c r="B196" s="302">
        <v>4149</v>
      </c>
      <c r="C196" s="305" t="s">
        <v>172</v>
      </c>
      <c r="D196" s="304">
        <v>15216498.83</v>
      </c>
      <c r="E196" s="300" t="s">
        <v>109</v>
      </c>
      <c r="F196" s="301"/>
    </row>
    <row r="197" spans="2:6" x14ac:dyDescent="0.25">
      <c r="B197" s="297">
        <v>4150</v>
      </c>
      <c r="C197" s="306" t="s">
        <v>337</v>
      </c>
      <c r="D197" s="307">
        <f>SUM(D198:D199)</f>
        <v>14230145.75</v>
      </c>
      <c r="E197" s="300" t="s">
        <v>109</v>
      </c>
      <c r="F197" s="301"/>
    </row>
    <row r="198" spans="2:6" x14ac:dyDescent="0.25">
      <c r="B198" s="302">
        <v>4151</v>
      </c>
      <c r="C198" s="305" t="s">
        <v>337</v>
      </c>
      <c r="D198" s="304">
        <v>14230145.75</v>
      </c>
      <c r="E198" s="300" t="s">
        <v>109</v>
      </c>
      <c r="F198" s="301"/>
    </row>
    <row r="199" spans="2:6" ht="39.75" customHeight="1" x14ac:dyDescent="0.25">
      <c r="B199" s="302">
        <v>4154</v>
      </c>
      <c r="C199" s="308" t="s">
        <v>338</v>
      </c>
      <c r="D199" s="304">
        <v>0</v>
      </c>
      <c r="E199" s="300" t="s">
        <v>109</v>
      </c>
      <c r="F199" s="301"/>
    </row>
    <row r="200" spans="2:6" x14ac:dyDescent="0.25">
      <c r="B200" s="297">
        <v>4160</v>
      </c>
      <c r="C200" s="306" t="s">
        <v>354</v>
      </c>
      <c r="D200" s="307">
        <f>SUM(D201:D207)</f>
        <v>4315933.08</v>
      </c>
      <c r="E200" s="300" t="s">
        <v>109</v>
      </c>
      <c r="F200" s="301"/>
    </row>
    <row r="201" spans="2:6" x14ac:dyDescent="0.25">
      <c r="B201" s="302">
        <v>4162</v>
      </c>
      <c r="C201" s="305" t="s">
        <v>173</v>
      </c>
      <c r="D201" s="304">
        <v>2251047.33</v>
      </c>
      <c r="E201" s="300" t="s">
        <v>109</v>
      </c>
      <c r="F201" s="301"/>
    </row>
    <row r="202" spans="2:6" x14ac:dyDescent="0.25">
      <c r="B202" s="302">
        <v>4163</v>
      </c>
      <c r="C202" s="305" t="s">
        <v>174</v>
      </c>
      <c r="D202" s="304">
        <v>277030</v>
      </c>
      <c r="E202" s="300" t="s">
        <v>109</v>
      </c>
      <c r="F202" s="301"/>
    </row>
    <row r="203" spans="2:6" x14ac:dyDescent="0.25">
      <c r="B203" s="302">
        <v>4164</v>
      </c>
      <c r="C203" s="305" t="s">
        <v>175</v>
      </c>
      <c r="D203" s="304">
        <v>0</v>
      </c>
      <c r="E203" s="300" t="s">
        <v>109</v>
      </c>
      <c r="F203" s="301"/>
    </row>
    <row r="204" spans="2:6" x14ac:dyDescent="0.25">
      <c r="B204" s="302">
        <v>4165</v>
      </c>
      <c r="C204" s="305" t="s">
        <v>176</v>
      </c>
      <c r="D204" s="304">
        <v>0</v>
      </c>
      <c r="E204" s="300" t="s">
        <v>109</v>
      </c>
      <c r="F204" s="301"/>
    </row>
    <row r="205" spans="2:6" ht="34.5" x14ac:dyDescent="0.25">
      <c r="B205" s="302">
        <v>4166</v>
      </c>
      <c r="C205" s="308" t="s">
        <v>339</v>
      </c>
      <c r="D205" s="304">
        <v>0</v>
      </c>
      <c r="E205" s="300" t="s">
        <v>109</v>
      </c>
      <c r="F205" s="301"/>
    </row>
    <row r="206" spans="2:6" x14ac:dyDescent="0.25">
      <c r="B206" s="302">
        <v>4168</v>
      </c>
      <c r="C206" s="305" t="s">
        <v>177</v>
      </c>
      <c r="D206" s="304">
        <v>460</v>
      </c>
      <c r="E206" s="300" t="s">
        <v>109</v>
      </c>
      <c r="F206" s="301"/>
    </row>
    <row r="207" spans="2:6" x14ac:dyDescent="0.25">
      <c r="B207" s="302">
        <v>4169</v>
      </c>
      <c r="C207" s="305" t="s">
        <v>178</v>
      </c>
      <c r="D207" s="304">
        <v>1787395.75</v>
      </c>
      <c r="E207" s="300" t="s">
        <v>109</v>
      </c>
      <c r="F207" s="301"/>
    </row>
    <row r="208" spans="2:6" x14ac:dyDescent="0.25">
      <c r="B208" s="297">
        <v>4170</v>
      </c>
      <c r="C208" s="306" t="s">
        <v>179</v>
      </c>
      <c r="D208" s="307">
        <f>SUM(D209:D212)</f>
        <v>0</v>
      </c>
      <c r="E208" s="300"/>
      <c r="F208" s="301"/>
    </row>
    <row r="209" spans="2:6" ht="23.25" x14ac:dyDescent="0.25">
      <c r="B209" s="302">
        <v>4171</v>
      </c>
      <c r="C209" s="308" t="s">
        <v>340</v>
      </c>
      <c r="D209" s="304">
        <v>0</v>
      </c>
      <c r="E209" s="300"/>
      <c r="F209" s="301"/>
    </row>
    <row r="210" spans="2:6" ht="23.25" x14ac:dyDescent="0.25">
      <c r="B210" s="302">
        <v>4172</v>
      </c>
      <c r="C210" s="308" t="s">
        <v>341</v>
      </c>
      <c r="D210" s="304">
        <v>0</v>
      </c>
      <c r="E210" s="300"/>
      <c r="F210" s="301"/>
    </row>
    <row r="211" spans="2:6" ht="34.5" x14ac:dyDescent="0.25">
      <c r="B211" s="302">
        <v>4173</v>
      </c>
      <c r="C211" s="308" t="s">
        <v>342</v>
      </c>
      <c r="D211" s="304">
        <v>0</v>
      </c>
      <c r="E211" s="300"/>
      <c r="F211" s="301"/>
    </row>
    <row r="212" spans="2:6" ht="34.5" x14ac:dyDescent="0.25">
      <c r="B212" s="302">
        <v>4174</v>
      </c>
      <c r="C212" s="308" t="s">
        <v>343</v>
      </c>
      <c r="D212" s="304">
        <v>0</v>
      </c>
      <c r="E212" s="300"/>
      <c r="F212" s="301"/>
    </row>
    <row r="213" spans="2:6" ht="34.5" x14ac:dyDescent="0.25">
      <c r="B213" s="302">
        <v>4175</v>
      </c>
      <c r="C213" s="308" t="s">
        <v>344</v>
      </c>
      <c r="D213" s="304">
        <v>0</v>
      </c>
      <c r="E213" s="300"/>
      <c r="F213" s="301"/>
    </row>
    <row r="214" spans="2:6" ht="34.5" x14ac:dyDescent="0.25">
      <c r="B214" s="302">
        <v>4176</v>
      </c>
      <c r="C214" s="308" t="s">
        <v>345</v>
      </c>
      <c r="D214" s="304">
        <v>0</v>
      </c>
      <c r="E214" s="300"/>
      <c r="F214" s="301"/>
    </row>
    <row r="215" spans="2:6" ht="34.5" x14ac:dyDescent="0.25">
      <c r="B215" s="302">
        <v>4177</v>
      </c>
      <c r="C215" s="308" t="s">
        <v>346</v>
      </c>
      <c r="D215" s="304">
        <v>0</v>
      </c>
      <c r="E215" s="300"/>
      <c r="F215" s="301"/>
    </row>
    <row r="216" spans="2:6" ht="34.5" x14ac:dyDescent="0.25">
      <c r="B216" s="302">
        <v>4178</v>
      </c>
      <c r="C216" s="308" t="s">
        <v>347</v>
      </c>
      <c r="D216" s="304">
        <v>0</v>
      </c>
      <c r="E216" s="300"/>
      <c r="F216" s="301"/>
    </row>
    <row r="217" spans="2:6" ht="48" customHeight="1" x14ac:dyDescent="0.25">
      <c r="B217" s="309">
        <v>4200</v>
      </c>
      <c r="C217" s="310" t="s">
        <v>348</v>
      </c>
      <c r="D217" s="307">
        <f>D218+D223</f>
        <v>487703321.31</v>
      </c>
      <c r="E217" s="300"/>
      <c r="F217" s="300"/>
    </row>
    <row r="218" spans="2:6" ht="33.75" x14ac:dyDescent="0.25">
      <c r="B218" s="309">
        <v>4210</v>
      </c>
      <c r="C218" s="310" t="s">
        <v>349</v>
      </c>
      <c r="D218" s="307">
        <f>SUM(D219:D222)</f>
        <v>451744349.24000001</v>
      </c>
      <c r="E218" s="300" t="s">
        <v>110</v>
      </c>
      <c r="F218" s="300"/>
    </row>
    <row r="219" spans="2:6" x14ac:dyDescent="0.25">
      <c r="B219" s="216">
        <v>4211</v>
      </c>
      <c r="C219" s="311" t="s">
        <v>62</v>
      </c>
      <c r="D219" s="312">
        <v>219654796.91</v>
      </c>
      <c r="E219" s="300" t="s">
        <v>110</v>
      </c>
      <c r="F219" s="300" t="s">
        <v>112</v>
      </c>
    </row>
    <row r="220" spans="2:6" x14ac:dyDescent="0.25">
      <c r="B220" s="216">
        <v>4212</v>
      </c>
      <c r="C220" s="311" t="s">
        <v>63</v>
      </c>
      <c r="D220" s="312">
        <v>216853904.02000001</v>
      </c>
      <c r="E220" s="300" t="s">
        <v>110</v>
      </c>
      <c r="F220" s="300" t="s">
        <v>112</v>
      </c>
    </row>
    <row r="221" spans="2:6" x14ac:dyDescent="0.25">
      <c r="B221" s="216">
        <v>4213</v>
      </c>
      <c r="C221" s="311" t="s">
        <v>64</v>
      </c>
      <c r="D221" s="312">
        <v>13574083.6</v>
      </c>
      <c r="E221" s="300" t="s">
        <v>111</v>
      </c>
      <c r="F221" s="300" t="s">
        <v>112</v>
      </c>
    </row>
    <row r="222" spans="2:6" x14ac:dyDescent="0.25">
      <c r="B222" s="216">
        <v>4214</v>
      </c>
      <c r="C222" s="313" t="s">
        <v>65</v>
      </c>
      <c r="D222" s="314">
        <v>1661564.71</v>
      </c>
      <c r="E222" s="300" t="s">
        <v>110</v>
      </c>
      <c r="F222" s="300" t="s">
        <v>112</v>
      </c>
    </row>
    <row r="223" spans="2:6" ht="22.5" x14ac:dyDescent="0.25">
      <c r="B223" s="309">
        <v>4220</v>
      </c>
      <c r="C223" s="376" t="s">
        <v>350</v>
      </c>
      <c r="D223" s="307">
        <f>SUM(D224:D227)</f>
        <v>35958972.07</v>
      </c>
      <c r="E223" s="300" t="s">
        <v>111</v>
      </c>
      <c r="F223" s="300"/>
    </row>
    <row r="224" spans="2:6" x14ac:dyDescent="0.25">
      <c r="B224" s="216">
        <v>4221</v>
      </c>
      <c r="C224" s="311" t="s">
        <v>351</v>
      </c>
      <c r="D224" s="304">
        <v>0</v>
      </c>
      <c r="E224" s="300" t="s">
        <v>111</v>
      </c>
      <c r="F224" s="300" t="s">
        <v>112</v>
      </c>
    </row>
    <row r="225" spans="2:6" x14ac:dyDescent="0.25">
      <c r="B225" s="216">
        <v>4223</v>
      </c>
      <c r="C225" s="311" t="s">
        <v>182</v>
      </c>
      <c r="D225" s="304">
        <v>35958972.07</v>
      </c>
      <c r="E225" s="300" t="s">
        <v>111</v>
      </c>
      <c r="F225" s="300" t="s">
        <v>112</v>
      </c>
    </row>
    <row r="226" spans="2:6" x14ac:dyDescent="0.25">
      <c r="B226" s="216">
        <v>4225</v>
      </c>
      <c r="C226" s="311" t="s">
        <v>184</v>
      </c>
      <c r="D226" s="314">
        <v>0</v>
      </c>
      <c r="E226" s="300"/>
      <c r="F226" s="300"/>
    </row>
    <row r="227" spans="2:6" ht="22.5" x14ac:dyDescent="0.25">
      <c r="B227" s="315">
        <v>4227</v>
      </c>
      <c r="C227" s="377" t="s">
        <v>352</v>
      </c>
      <c r="D227" s="316">
        <v>0</v>
      </c>
      <c r="E227" s="317"/>
      <c r="F227" s="317"/>
    </row>
    <row r="229" spans="2:6" x14ac:dyDescent="0.25">
      <c r="B229" s="145" t="s">
        <v>320</v>
      </c>
      <c r="C229" s="145"/>
      <c r="D229" s="145"/>
      <c r="E229" s="145"/>
      <c r="F229" s="145"/>
    </row>
    <row r="230" spans="2:6" x14ac:dyDescent="0.25">
      <c r="B230" s="86" t="s">
        <v>5</v>
      </c>
      <c r="C230" s="87" t="s">
        <v>6</v>
      </c>
      <c r="D230" s="88" t="s">
        <v>8</v>
      </c>
      <c r="E230" s="88" t="s">
        <v>30</v>
      </c>
      <c r="F230" s="88" t="s">
        <v>16</v>
      </c>
    </row>
    <row r="231" spans="2:6" x14ac:dyDescent="0.25">
      <c r="B231" s="66">
        <v>4300</v>
      </c>
      <c r="C231" s="99" t="s">
        <v>233</v>
      </c>
      <c r="D231" s="100">
        <v>0</v>
      </c>
      <c r="E231" s="89"/>
      <c r="F231" s="90"/>
    </row>
    <row r="232" spans="2:6" x14ac:dyDescent="0.25">
      <c r="B232" s="92">
        <v>4310</v>
      </c>
      <c r="C232" s="94" t="s">
        <v>234</v>
      </c>
      <c r="D232" s="101">
        <v>0</v>
      </c>
      <c r="E232" s="91"/>
      <c r="F232" s="93"/>
    </row>
    <row r="233" spans="2:6" x14ac:dyDescent="0.25">
      <c r="B233" s="69">
        <v>4311</v>
      </c>
      <c r="C233" s="95" t="s">
        <v>235</v>
      </c>
      <c r="D233" s="102">
        <v>0</v>
      </c>
      <c r="E233" s="91"/>
      <c r="F233" s="93"/>
    </row>
    <row r="234" spans="2:6" x14ac:dyDescent="0.25">
      <c r="B234" s="69">
        <v>4319</v>
      </c>
      <c r="C234" s="95" t="s">
        <v>236</v>
      </c>
      <c r="D234" s="102">
        <v>0</v>
      </c>
      <c r="E234" s="91"/>
      <c r="F234" s="93"/>
    </row>
    <row r="235" spans="2:6" x14ac:dyDescent="0.25">
      <c r="B235" s="92">
        <v>4320</v>
      </c>
      <c r="C235" s="103" t="s">
        <v>237</v>
      </c>
      <c r="D235" s="101">
        <v>0</v>
      </c>
      <c r="E235" s="91"/>
      <c r="F235" s="93"/>
    </row>
    <row r="236" spans="2:6" ht="22.5" x14ac:dyDescent="0.25">
      <c r="B236" s="69">
        <v>4321</v>
      </c>
      <c r="C236" s="104" t="s">
        <v>238</v>
      </c>
      <c r="D236" s="102">
        <v>0</v>
      </c>
      <c r="E236" s="91"/>
      <c r="F236" s="93"/>
    </row>
    <row r="237" spans="2:6" ht="22.5" x14ac:dyDescent="0.25">
      <c r="B237" s="69">
        <v>4322</v>
      </c>
      <c r="C237" s="105" t="s">
        <v>239</v>
      </c>
      <c r="D237" s="102">
        <v>0</v>
      </c>
      <c r="E237" s="91"/>
      <c r="F237" s="93"/>
    </row>
    <row r="238" spans="2:6" ht="22.5" x14ac:dyDescent="0.25">
      <c r="B238" s="69">
        <v>4323</v>
      </c>
      <c r="C238" s="106" t="s">
        <v>240</v>
      </c>
      <c r="D238" s="102">
        <v>0</v>
      </c>
      <c r="E238" s="91"/>
      <c r="F238" s="93"/>
    </row>
    <row r="239" spans="2:6" ht="22.5" x14ac:dyDescent="0.25">
      <c r="B239" s="69">
        <v>4324</v>
      </c>
      <c r="C239" s="106" t="s">
        <v>241</v>
      </c>
      <c r="D239" s="102">
        <v>0</v>
      </c>
      <c r="E239" s="91"/>
      <c r="F239" s="93"/>
    </row>
    <row r="240" spans="2:6" ht="22.5" x14ac:dyDescent="0.25">
      <c r="B240" s="69">
        <v>4325</v>
      </c>
      <c r="C240" s="106" t="s">
        <v>242</v>
      </c>
      <c r="D240" s="102">
        <v>0</v>
      </c>
      <c r="E240" s="91"/>
      <c r="F240" s="93"/>
    </row>
    <row r="241" spans="2:6" ht="22.5" x14ac:dyDescent="0.25">
      <c r="B241" s="92">
        <v>4330</v>
      </c>
      <c r="C241" s="107" t="s">
        <v>243</v>
      </c>
      <c r="D241" s="101">
        <v>0</v>
      </c>
      <c r="E241" s="91"/>
      <c r="F241" s="93"/>
    </row>
    <row r="242" spans="2:6" ht="22.5" x14ac:dyDescent="0.25">
      <c r="B242" s="69">
        <v>4331</v>
      </c>
      <c r="C242" s="106" t="s">
        <v>243</v>
      </c>
      <c r="D242" s="102">
        <v>0</v>
      </c>
      <c r="E242" s="91"/>
      <c r="F242" s="93"/>
    </row>
    <row r="243" spans="2:6" x14ac:dyDescent="0.25">
      <c r="B243" s="92">
        <v>4340</v>
      </c>
      <c r="C243" s="103" t="s">
        <v>244</v>
      </c>
      <c r="D243" s="101">
        <v>0</v>
      </c>
      <c r="E243" s="91"/>
      <c r="F243" s="93"/>
    </row>
    <row r="244" spans="2:6" x14ac:dyDescent="0.25">
      <c r="B244" s="69">
        <v>4341</v>
      </c>
      <c r="C244" s="95" t="s">
        <v>245</v>
      </c>
      <c r="D244" s="102">
        <v>0</v>
      </c>
      <c r="E244" s="91"/>
      <c r="F244" s="93"/>
    </row>
    <row r="245" spans="2:6" x14ac:dyDescent="0.25">
      <c r="B245" s="92">
        <v>4390</v>
      </c>
      <c r="C245" s="103" t="s">
        <v>246</v>
      </c>
      <c r="D245" s="101">
        <v>0</v>
      </c>
      <c r="E245" s="91"/>
      <c r="F245" s="93"/>
    </row>
    <row r="246" spans="2:6" x14ac:dyDescent="0.25">
      <c r="B246" s="69">
        <v>4392</v>
      </c>
      <c r="C246" s="95" t="s">
        <v>247</v>
      </c>
      <c r="D246" s="102">
        <v>0</v>
      </c>
      <c r="E246" s="91"/>
      <c r="F246" s="93"/>
    </row>
    <row r="247" spans="2:6" ht="22.5" x14ac:dyDescent="0.25">
      <c r="B247" s="69">
        <v>4393</v>
      </c>
      <c r="C247" s="106" t="s">
        <v>248</v>
      </c>
      <c r="D247" s="102">
        <v>0</v>
      </c>
      <c r="E247" s="91"/>
      <c r="F247" s="93"/>
    </row>
    <row r="248" spans="2:6" ht="22.5" x14ac:dyDescent="0.25">
      <c r="B248" s="69">
        <v>4394</v>
      </c>
      <c r="C248" s="106" t="s">
        <v>249</v>
      </c>
      <c r="D248" s="102">
        <v>0</v>
      </c>
      <c r="E248" s="91"/>
      <c r="F248" s="93"/>
    </row>
    <row r="249" spans="2:6" x14ac:dyDescent="0.25">
      <c r="B249" s="69">
        <v>4395</v>
      </c>
      <c r="C249" s="95" t="s">
        <v>250</v>
      </c>
      <c r="D249" s="102">
        <v>0</v>
      </c>
      <c r="E249" s="91"/>
      <c r="F249" s="93"/>
    </row>
    <row r="250" spans="2:6" x14ac:dyDescent="0.25">
      <c r="B250" s="69">
        <v>4396</v>
      </c>
      <c r="C250" s="95" t="s">
        <v>251</v>
      </c>
      <c r="D250" s="102">
        <v>0</v>
      </c>
      <c r="E250" s="91"/>
      <c r="F250" s="93"/>
    </row>
    <row r="251" spans="2:6" x14ac:dyDescent="0.25">
      <c r="B251" s="96">
        <v>4399</v>
      </c>
      <c r="C251" s="108" t="s">
        <v>246</v>
      </c>
      <c r="D251" s="109">
        <v>0</v>
      </c>
      <c r="E251" s="97"/>
      <c r="F251" s="98"/>
    </row>
    <row r="253" spans="2:6" ht="15" customHeight="1" x14ac:dyDescent="0.25">
      <c r="B253" s="124" t="s">
        <v>318</v>
      </c>
      <c r="C253" s="124"/>
      <c r="D253" s="124"/>
      <c r="E253" s="124"/>
      <c r="F253" s="124"/>
    </row>
    <row r="254" spans="2:6" x14ac:dyDescent="0.25">
      <c r="B254" s="52" t="s">
        <v>5</v>
      </c>
      <c r="C254" s="53" t="s">
        <v>6</v>
      </c>
      <c r="D254" s="54" t="s">
        <v>8</v>
      </c>
      <c r="E254" s="54" t="s">
        <v>34</v>
      </c>
      <c r="F254" s="54" t="s">
        <v>35</v>
      </c>
    </row>
    <row r="255" spans="2:6" x14ac:dyDescent="0.25">
      <c r="B255" s="237">
        <v>5000</v>
      </c>
      <c r="C255" s="378" t="s">
        <v>185</v>
      </c>
      <c r="D255" s="379">
        <f>+D256+D283+D316+D326+D341+D346</f>
        <v>555978772.51999986</v>
      </c>
      <c r="E255" s="380">
        <f>D255/$D$255</f>
        <v>1</v>
      </c>
      <c r="F255" s="149"/>
    </row>
    <row r="256" spans="2:6" x14ac:dyDescent="0.25">
      <c r="B256" s="381">
        <v>5100</v>
      </c>
      <c r="C256" s="382" t="s">
        <v>186</v>
      </c>
      <c r="D256" s="383">
        <f>+D257+D263+D273</f>
        <v>388970426.30999994</v>
      </c>
      <c r="E256" s="384">
        <f t="shared" ref="E256:E319" si="5">D256/$D$255</f>
        <v>0.69961380818007357</v>
      </c>
      <c r="F256" s="154"/>
    </row>
    <row r="257" spans="2:6" x14ac:dyDescent="0.25">
      <c r="B257" s="152">
        <v>5110</v>
      </c>
      <c r="C257" s="153" t="s">
        <v>187</v>
      </c>
      <c r="D257" s="386">
        <f>SUM(D258:D262)</f>
        <v>218180486.94</v>
      </c>
      <c r="E257" s="318">
        <f t="shared" si="5"/>
        <v>0.39242593013234428</v>
      </c>
      <c r="F257" s="154"/>
    </row>
    <row r="258" spans="2:6" ht="24.75" x14ac:dyDescent="0.25">
      <c r="B258" s="157">
        <v>5111</v>
      </c>
      <c r="C258" s="191" t="s">
        <v>66</v>
      </c>
      <c r="D258" s="319">
        <v>132606662.12</v>
      </c>
      <c r="E258" s="318">
        <f t="shared" si="5"/>
        <v>0.23851029692906095</v>
      </c>
      <c r="F258" s="189"/>
    </row>
    <row r="259" spans="2:6" x14ac:dyDescent="0.25">
      <c r="B259" s="157">
        <v>5113</v>
      </c>
      <c r="C259" s="281" t="s">
        <v>67</v>
      </c>
      <c r="D259" s="319">
        <v>65485157.229999997</v>
      </c>
      <c r="E259" s="318">
        <f t="shared" si="5"/>
        <v>0.11778355661527409</v>
      </c>
      <c r="F259" s="189"/>
    </row>
    <row r="260" spans="2:6" x14ac:dyDescent="0.25">
      <c r="B260" s="157">
        <v>5114</v>
      </c>
      <c r="C260" s="281" t="s">
        <v>68</v>
      </c>
      <c r="D260" s="319">
        <v>8781551.2599999998</v>
      </c>
      <c r="E260" s="318">
        <f t="shared" si="5"/>
        <v>1.579475996933697E-2</v>
      </c>
      <c r="F260" s="189"/>
    </row>
    <row r="261" spans="2:6" x14ac:dyDescent="0.25">
      <c r="B261" s="157">
        <v>5115</v>
      </c>
      <c r="C261" s="281" t="s">
        <v>69</v>
      </c>
      <c r="D261" s="319">
        <v>11154716.33</v>
      </c>
      <c r="E261" s="318">
        <f t="shared" si="5"/>
        <v>2.0063205433978576E-2</v>
      </c>
      <c r="F261" s="189"/>
    </row>
    <row r="262" spans="2:6" x14ac:dyDescent="0.25">
      <c r="B262" s="157">
        <v>5116</v>
      </c>
      <c r="C262" s="281" t="s">
        <v>70</v>
      </c>
      <c r="D262" s="319">
        <v>152400</v>
      </c>
      <c r="E262" s="318">
        <f t="shared" si="5"/>
        <v>2.7411118469368868E-4</v>
      </c>
      <c r="F262" s="189"/>
    </row>
    <row r="263" spans="2:6" x14ac:dyDescent="0.25">
      <c r="B263" s="245">
        <v>5120</v>
      </c>
      <c r="C263" s="385" t="s">
        <v>188</v>
      </c>
      <c r="D263" s="386">
        <f>SUM(D264:D272)</f>
        <v>74406735.260000005</v>
      </c>
      <c r="E263" s="318">
        <f t="shared" si="5"/>
        <v>0.13383017290884683</v>
      </c>
      <c r="F263" s="189"/>
    </row>
    <row r="264" spans="2:6" ht="24.75" x14ac:dyDescent="0.25">
      <c r="B264" s="157">
        <v>5121</v>
      </c>
      <c r="C264" s="191" t="s">
        <v>71</v>
      </c>
      <c r="D264" s="319">
        <v>22157339.440000001</v>
      </c>
      <c r="E264" s="318">
        <f t="shared" si="5"/>
        <v>3.98528514669199E-2</v>
      </c>
      <c r="F264" s="189"/>
    </row>
    <row r="265" spans="2:6" x14ac:dyDescent="0.25">
      <c r="B265" s="157">
        <v>5122</v>
      </c>
      <c r="C265" s="281" t="s">
        <v>72</v>
      </c>
      <c r="D265" s="319">
        <v>317282.73</v>
      </c>
      <c r="E265" s="318">
        <f t="shared" si="5"/>
        <v>5.7067417981068074E-4</v>
      </c>
      <c r="F265" s="189"/>
    </row>
    <row r="266" spans="2:6" ht="24.75" x14ac:dyDescent="0.25">
      <c r="B266" s="157">
        <v>5123</v>
      </c>
      <c r="C266" s="191" t="s">
        <v>189</v>
      </c>
      <c r="D266" s="319">
        <v>0</v>
      </c>
      <c r="E266" s="318">
        <f t="shared" si="5"/>
        <v>0</v>
      </c>
      <c r="F266" s="189"/>
    </row>
    <row r="267" spans="2:6" ht="24.75" x14ac:dyDescent="0.25">
      <c r="B267" s="157">
        <v>5124</v>
      </c>
      <c r="C267" s="191" t="s">
        <v>73</v>
      </c>
      <c r="D267" s="319">
        <v>20798715.84</v>
      </c>
      <c r="E267" s="318">
        <f t="shared" si="5"/>
        <v>3.7409190544683647E-2</v>
      </c>
      <c r="F267" s="189"/>
    </row>
    <row r="268" spans="2:6" ht="24.75" x14ac:dyDescent="0.25">
      <c r="B268" s="157">
        <v>5125</v>
      </c>
      <c r="C268" s="191" t="s">
        <v>74</v>
      </c>
      <c r="D268" s="319">
        <v>88046.91</v>
      </c>
      <c r="E268" s="318">
        <f t="shared" si="5"/>
        <v>1.5836379795747103E-4</v>
      </c>
      <c r="F268" s="189"/>
    </row>
    <row r="269" spans="2:6" x14ac:dyDescent="0.25">
      <c r="B269" s="157">
        <v>5126</v>
      </c>
      <c r="C269" s="191" t="s">
        <v>75</v>
      </c>
      <c r="D269" s="319">
        <v>26497504.829999998</v>
      </c>
      <c r="E269" s="318">
        <f t="shared" si="5"/>
        <v>4.765920236468528E-2</v>
      </c>
      <c r="F269" s="189"/>
    </row>
    <row r="270" spans="2:6" ht="24.75" x14ac:dyDescent="0.25">
      <c r="B270" s="157">
        <v>5127</v>
      </c>
      <c r="C270" s="191" t="s">
        <v>76</v>
      </c>
      <c r="D270" s="319">
        <v>1589138.29</v>
      </c>
      <c r="E270" s="318">
        <f t="shared" si="5"/>
        <v>2.8582715178084158E-3</v>
      </c>
      <c r="F270" s="189"/>
    </row>
    <row r="271" spans="2:6" x14ac:dyDescent="0.25">
      <c r="B271" s="157">
        <v>5128</v>
      </c>
      <c r="C271" s="191" t="s">
        <v>77</v>
      </c>
      <c r="D271" s="319">
        <v>0</v>
      </c>
      <c r="E271" s="318">
        <f t="shared" si="5"/>
        <v>0</v>
      </c>
      <c r="F271" s="189"/>
    </row>
    <row r="272" spans="2:6" x14ac:dyDescent="0.25">
      <c r="B272" s="157">
        <v>5129</v>
      </c>
      <c r="C272" s="191" t="s">
        <v>78</v>
      </c>
      <c r="D272" s="319">
        <v>2958707.22</v>
      </c>
      <c r="E272" s="318">
        <f t="shared" si="5"/>
        <v>5.3216190369814315E-3</v>
      </c>
      <c r="F272" s="189"/>
    </row>
    <row r="273" spans="2:6" x14ac:dyDescent="0.25">
      <c r="B273" s="245">
        <v>5130</v>
      </c>
      <c r="C273" s="387" t="s">
        <v>190</v>
      </c>
      <c r="D273" s="386">
        <f>SUM(D274:D282)</f>
        <v>96383204.109999985</v>
      </c>
      <c r="E273" s="384">
        <f t="shared" si="5"/>
        <v>0.17335770513888255</v>
      </c>
      <c r="F273" s="189"/>
    </row>
    <row r="274" spans="2:6" x14ac:dyDescent="0.25">
      <c r="B274" s="157">
        <v>5131</v>
      </c>
      <c r="C274" s="191" t="s">
        <v>79</v>
      </c>
      <c r="D274" s="319">
        <v>13948939.27</v>
      </c>
      <c r="E274" s="318">
        <f t="shared" si="5"/>
        <v>2.5088978139895121E-2</v>
      </c>
      <c r="F274" s="189"/>
    </row>
    <row r="275" spans="2:6" x14ac:dyDescent="0.25">
      <c r="B275" s="157">
        <v>5132</v>
      </c>
      <c r="C275" s="191" t="s">
        <v>80</v>
      </c>
      <c r="D275" s="319">
        <v>17929167.190000001</v>
      </c>
      <c r="E275" s="318">
        <f t="shared" si="5"/>
        <v>3.2247934770486306E-2</v>
      </c>
      <c r="F275" s="189"/>
    </row>
    <row r="276" spans="2:6" ht="24.75" x14ac:dyDescent="0.25">
      <c r="B276" s="157">
        <v>5133</v>
      </c>
      <c r="C276" s="191" t="s">
        <v>81</v>
      </c>
      <c r="D276" s="319">
        <v>28888874.559999999</v>
      </c>
      <c r="E276" s="318">
        <f t="shared" si="5"/>
        <v>5.1960391273680864E-2</v>
      </c>
      <c r="F276" s="189"/>
    </row>
    <row r="277" spans="2:6" x14ac:dyDescent="0.25">
      <c r="B277" s="157">
        <v>5134</v>
      </c>
      <c r="C277" s="191" t="s">
        <v>82</v>
      </c>
      <c r="D277" s="319">
        <v>1127101.43</v>
      </c>
      <c r="E277" s="318">
        <f t="shared" si="5"/>
        <v>2.0272382430921955E-3</v>
      </c>
      <c r="F277" s="189"/>
    </row>
    <row r="278" spans="2:6" ht="24.75" x14ac:dyDescent="0.25">
      <c r="B278" s="157">
        <v>5135</v>
      </c>
      <c r="C278" s="191" t="s">
        <v>83</v>
      </c>
      <c r="D278" s="319">
        <v>15864701.24</v>
      </c>
      <c r="E278" s="318">
        <f t="shared" si="5"/>
        <v>2.8534724748739054E-2</v>
      </c>
      <c r="F278" s="189"/>
    </row>
    <row r="279" spans="2:6" x14ac:dyDescent="0.25">
      <c r="B279" s="157">
        <v>5136</v>
      </c>
      <c r="C279" s="191" t="s">
        <v>84</v>
      </c>
      <c r="D279" s="319">
        <v>2211265.9500000002</v>
      </c>
      <c r="E279" s="318">
        <f t="shared" si="5"/>
        <v>3.9772488794443239E-3</v>
      </c>
      <c r="F279" s="189"/>
    </row>
    <row r="280" spans="2:6" x14ac:dyDescent="0.25">
      <c r="B280" s="157">
        <v>5137</v>
      </c>
      <c r="C280" s="191" t="s">
        <v>85</v>
      </c>
      <c r="D280" s="319">
        <v>432186.41</v>
      </c>
      <c r="E280" s="318">
        <f t="shared" si="5"/>
        <v>7.7734336518118271E-4</v>
      </c>
      <c r="F280" s="189"/>
    </row>
    <row r="281" spans="2:6" x14ac:dyDescent="0.25">
      <c r="B281" s="157">
        <v>5138</v>
      </c>
      <c r="C281" s="191" t="s">
        <v>86</v>
      </c>
      <c r="D281" s="319">
        <v>4889105.88</v>
      </c>
      <c r="E281" s="318">
        <f t="shared" si="5"/>
        <v>8.7936916329375281E-3</v>
      </c>
      <c r="F281" s="189"/>
    </row>
    <row r="282" spans="2:6" x14ac:dyDescent="0.25">
      <c r="B282" s="157">
        <v>5139</v>
      </c>
      <c r="C282" s="191" t="s">
        <v>87</v>
      </c>
      <c r="D282" s="319">
        <v>11091862.18</v>
      </c>
      <c r="E282" s="318">
        <f t="shared" si="5"/>
        <v>1.9950154085425983E-2</v>
      </c>
      <c r="F282" s="189"/>
    </row>
    <row r="283" spans="2:6" ht="24.75" x14ac:dyDescent="0.25">
      <c r="B283" s="245">
        <v>5200</v>
      </c>
      <c r="C283" s="387" t="s">
        <v>181</v>
      </c>
      <c r="D283" s="388">
        <f>+D284+D287+D290+D293+D298+D302+D305+D307+D313</f>
        <v>15109910.200000001</v>
      </c>
      <c r="E283" s="384">
        <f t="shared" si="5"/>
        <v>2.7177135075703743E-2</v>
      </c>
      <c r="F283" s="189"/>
    </row>
    <row r="284" spans="2:6" ht="24.75" x14ac:dyDescent="0.25">
      <c r="B284" s="157">
        <v>5210</v>
      </c>
      <c r="C284" s="191" t="s">
        <v>191</v>
      </c>
      <c r="D284" s="320">
        <f>SUM(D285:D286)</f>
        <v>5668323.0700000003</v>
      </c>
      <c r="E284" s="318">
        <f t="shared" si="5"/>
        <v>1.0195214907770778E-2</v>
      </c>
      <c r="F284" s="189"/>
    </row>
    <row r="285" spans="2:6" x14ac:dyDescent="0.25">
      <c r="B285" s="157">
        <v>5211</v>
      </c>
      <c r="C285" s="191" t="s">
        <v>192</v>
      </c>
      <c r="D285" s="320">
        <v>0</v>
      </c>
      <c r="E285" s="318">
        <f t="shared" si="5"/>
        <v>0</v>
      </c>
      <c r="F285" s="189"/>
    </row>
    <row r="286" spans="2:6" x14ac:dyDescent="0.25">
      <c r="B286" s="157">
        <v>5212</v>
      </c>
      <c r="C286" s="191" t="s">
        <v>88</v>
      </c>
      <c r="D286" s="319">
        <v>5668323.0700000003</v>
      </c>
      <c r="E286" s="318">
        <f t="shared" si="5"/>
        <v>1.0195214907770778E-2</v>
      </c>
      <c r="F286" s="189"/>
    </row>
    <row r="287" spans="2:6" x14ac:dyDescent="0.25">
      <c r="B287" s="157">
        <v>5220</v>
      </c>
      <c r="C287" s="191" t="s">
        <v>193</v>
      </c>
      <c r="D287" s="320">
        <f>D288+D289</f>
        <v>1199600</v>
      </c>
      <c r="E287" s="318">
        <f t="shared" si="5"/>
        <v>2.1576363330613447E-3</v>
      </c>
      <c r="F287" s="189"/>
    </row>
    <row r="288" spans="2:6" x14ac:dyDescent="0.25">
      <c r="B288" s="157">
        <v>5221</v>
      </c>
      <c r="C288" s="191" t="s">
        <v>194</v>
      </c>
      <c r="D288" s="320">
        <v>0</v>
      </c>
      <c r="E288" s="318">
        <f t="shared" si="5"/>
        <v>0</v>
      </c>
      <c r="F288" s="189"/>
    </row>
    <row r="289" spans="2:6" ht="24.75" x14ac:dyDescent="0.25">
      <c r="B289" s="157">
        <v>5222</v>
      </c>
      <c r="C289" s="191" t="s">
        <v>89</v>
      </c>
      <c r="D289" s="319">
        <v>1199600</v>
      </c>
      <c r="E289" s="318">
        <f t="shared" si="5"/>
        <v>2.1576363330613447E-3</v>
      </c>
      <c r="F289" s="189"/>
    </row>
    <row r="290" spans="2:6" x14ac:dyDescent="0.25">
      <c r="B290" s="157">
        <v>5230</v>
      </c>
      <c r="C290" s="191" t="s">
        <v>182</v>
      </c>
      <c r="D290" s="320">
        <f>SUM(D291:D292)</f>
        <v>3118557</v>
      </c>
      <c r="E290" s="318">
        <f t="shared" si="5"/>
        <v>5.6091296181417036E-3</v>
      </c>
      <c r="F290" s="189"/>
    </row>
    <row r="291" spans="2:6" x14ac:dyDescent="0.25">
      <c r="B291" s="157">
        <v>5231</v>
      </c>
      <c r="C291" s="191" t="s">
        <v>90</v>
      </c>
      <c r="D291" s="319">
        <v>3118557</v>
      </c>
      <c r="E291" s="318">
        <f t="shared" si="5"/>
        <v>5.6091296181417036E-3</v>
      </c>
      <c r="F291" s="189"/>
    </row>
    <row r="292" spans="2:6" x14ac:dyDescent="0.25">
      <c r="B292" s="157">
        <v>5232</v>
      </c>
      <c r="C292" s="191" t="s">
        <v>195</v>
      </c>
      <c r="D292" s="319">
        <v>0</v>
      </c>
      <c r="E292" s="318">
        <f t="shared" si="5"/>
        <v>0</v>
      </c>
      <c r="F292" s="189"/>
    </row>
    <row r="293" spans="2:6" x14ac:dyDescent="0.25">
      <c r="B293" s="245">
        <v>5240</v>
      </c>
      <c r="C293" s="387" t="s">
        <v>183</v>
      </c>
      <c r="D293" s="389">
        <f>SUM(D294:D297)</f>
        <v>5123430.1300000008</v>
      </c>
      <c r="E293" s="384">
        <f t="shared" si="5"/>
        <v>9.2151542167299184E-3</v>
      </c>
      <c r="F293" s="189"/>
    </row>
    <row r="294" spans="2:6" x14ac:dyDescent="0.25">
      <c r="B294" s="157">
        <v>5241</v>
      </c>
      <c r="C294" s="191" t="s">
        <v>91</v>
      </c>
      <c r="D294" s="319">
        <v>4711729.6500000004</v>
      </c>
      <c r="E294" s="318">
        <f t="shared" si="5"/>
        <v>8.4746574561540625E-3</v>
      </c>
      <c r="F294" s="189"/>
    </row>
    <row r="295" spans="2:6" x14ac:dyDescent="0.25">
      <c r="B295" s="157">
        <v>5242</v>
      </c>
      <c r="C295" s="191" t="s">
        <v>196</v>
      </c>
      <c r="D295" s="319">
        <v>36000</v>
      </c>
      <c r="E295" s="318">
        <f t="shared" si="5"/>
        <v>6.475067354969024E-5</v>
      </c>
      <c r="F295" s="189"/>
    </row>
    <row r="296" spans="2:6" x14ac:dyDescent="0.25">
      <c r="B296" s="157">
        <v>5243</v>
      </c>
      <c r="C296" s="191" t="s">
        <v>92</v>
      </c>
      <c r="D296" s="319">
        <v>375700.47999999998</v>
      </c>
      <c r="E296" s="318">
        <f t="shared" si="5"/>
        <v>6.7574608702616456E-4</v>
      </c>
      <c r="F296" s="189"/>
    </row>
    <row r="297" spans="2:6" ht="24.75" x14ac:dyDescent="0.25">
      <c r="B297" s="157">
        <v>5244</v>
      </c>
      <c r="C297" s="191" t="s">
        <v>197</v>
      </c>
      <c r="D297" s="321">
        <v>0</v>
      </c>
      <c r="E297" s="318">
        <f t="shared" si="5"/>
        <v>0</v>
      </c>
      <c r="F297" s="189"/>
    </row>
    <row r="298" spans="2:6" x14ac:dyDescent="0.25">
      <c r="B298" s="245">
        <v>5250</v>
      </c>
      <c r="C298" s="387" t="s">
        <v>184</v>
      </c>
      <c r="D298" s="389">
        <f>SUM(D299:D301)</f>
        <v>0</v>
      </c>
      <c r="E298" s="384">
        <f t="shared" si="5"/>
        <v>0</v>
      </c>
      <c r="F298" s="189"/>
    </row>
    <row r="299" spans="2:6" x14ac:dyDescent="0.25">
      <c r="B299" s="157">
        <v>5251</v>
      </c>
      <c r="C299" s="191" t="s">
        <v>184</v>
      </c>
      <c r="D299" s="321">
        <v>0</v>
      </c>
      <c r="E299" s="318">
        <f t="shared" si="5"/>
        <v>0</v>
      </c>
      <c r="F299" s="189"/>
    </row>
    <row r="300" spans="2:6" x14ac:dyDescent="0.25">
      <c r="B300" s="157">
        <v>5252</v>
      </c>
      <c r="C300" s="191" t="s">
        <v>198</v>
      </c>
      <c r="D300" s="321">
        <v>0</v>
      </c>
      <c r="E300" s="318">
        <f t="shared" si="5"/>
        <v>0</v>
      </c>
      <c r="F300" s="189"/>
    </row>
    <row r="301" spans="2:6" x14ac:dyDescent="0.25">
      <c r="B301" s="157">
        <v>5259</v>
      </c>
      <c r="C301" s="191" t="s">
        <v>199</v>
      </c>
      <c r="D301" s="321">
        <v>0</v>
      </c>
      <c r="E301" s="318">
        <f t="shared" si="5"/>
        <v>0</v>
      </c>
      <c r="F301" s="189"/>
    </row>
    <row r="302" spans="2:6" ht="24.75" x14ac:dyDescent="0.25">
      <c r="B302" s="157">
        <v>5260</v>
      </c>
      <c r="C302" s="191" t="s">
        <v>200</v>
      </c>
      <c r="D302" s="321">
        <f>SUM(D303:D304)</f>
        <v>0</v>
      </c>
      <c r="E302" s="318">
        <f t="shared" si="5"/>
        <v>0</v>
      </c>
      <c r="F302" s="189"/>
    </row>
    <row r="303" spans="2:6" ht="24.75" x14ac:dyDescent="0.25">
      <c r="B303" s="157">
        <v>5261</v>
      </c>
      <c r="C303" s="191" t="s">
        <v>201</v>
      </c>
      <c r="D303" s="321">
        <v>0</v>
      </c>
      <c r="E303" s="318">
        <f t="shared" si="5"/>
        <v>0</v>
      </c>
      <c r="F303" s="189"/>
    </row>
    <row r="304" spans="2:6" ht="24.75" x14ac:dyDescent="0.25">
      <c r="B304" s="157">
        <v>5262</v>
      </c>
      <c r="C304" s="191" t="s">
        <v>202</v>
      </c>
      <c r="D304" s="321">
        <v>0</v>
      </c>
      <c r="E304" s="318">
        <f t="shared" si="5"/>
        <v>0</v>
      </c>
      <c r="F304" s="189"/>
    </row>
    <row r="305" spans="2:6" x14ac:dyDescent="0.25">
      <c r="B305" s="157">
        <v>5270</v>
      </c>
      <c r="C305" s="191" t="s">
        <v>203</v>
      </c>
      <c r="D305" s="321">
        <f>SUM(D306)</f>
        <v>0</v>
      </c>
      <c r="E305" s="318">
        <f t="shared" si="5"/>
        <v>0</v>
      </c>
      <c r="F305" s="189"/>
    </row>
    <row r="306" spans="2:6" x14ac:dyDescent="0.25">
      <c r="B306" s="157">
        <v>5271</v>
      </c>
      <c r="C306" s="191" t="s">
        <v>204</v>
      </c>
      <c r="D306" s="321">
        <v>0</v>
      </c>
      <c r="E306" s="318">
        <f t="shared" si="5"/>
        <v>0</v>
      </c>
      <c r="F306" s="189"/>
    </row>
    <row r="307" spans="2:6" x14ac:dyDescent="0.25">
      <c r="B307" s="245">
        <v>5280</v>
      </c>
      <c r="C307" s="387" t="s">
        <v>205</v>
      </c>
      <c r="D307" s="389">
        <f>SUM(D308:D312)</f>
        <v>0</v>
      </c>
      <c r="E307" s="384">
        <f t="shared" si="5"/>
        <v>0</v>
      </c>
      <c r="F307" s="189"/>
    </row>
    <row r="308" spans="2:6" x14ac:dyDescent="0.25">
      <c r="B308" s="157">
        <v>5281</v>
      </c>
      <c r="C308" s="191" t="s">
        <v>206</v>
      </c>
      <c r="D308" s="321">
        <v>0</v>
      </c>
      <c r="E308" s="318">
        <f t="shared" si="5"/>
        <v>0</v>
      </c>
      <c r="F308" s="189"/>
    </row>
    <row r="309" spans="2:6" x14ac:dyDescent="0.25">
      <c r="B309" s="157">
        <v>5282</v>
      </c>
      <c r="C309" s="191" t="s">
        <v>207</v>
      </c>
      <c r="D309" s="321">
        <v>0</v>
      </c>
      <c r="E309" s="318">
        <f t="shared" si="5"/>
        <v>0</v>
      </c>
      <c r="F309" s="189"/>
    </row>
    <row r="310" spans="2:6" ht="24.75" x14ac:dyDescent="0.25">
      <c r="B310" s="157">
        <v>5283</v>
      </c>
      <c r="C310" s="191" t="s">
        <v>208</v>
      </c>
      <c r="D310" s="321">
        <v>0</v>
      </c>
      <c r="E310" s="318">
        <f t="shared" si="5"/>
        <v>0</v>
      </c>
      <c r="F310" s="189"/>
    </row>
    <row r="311" spans="2:6" ht="24.75" x14ac:dyDescent="0.25">
      <c r="B311" s="157">
        <v>5284</v>
      </c>
      <c r="C311" s="191" t="s">
        <v>209</v>
      </c>
      <c r="D311" s="321">
        <v>0</v>
      </c>
      <c r="E311" s="318">
        <f t="shared" si="5"/>
        <v>0</v>
      </c>
      <c r="F311" s="189"/>
    </row>
    <row r="312" spans="2:6" x14ac:dyDescent="0.25">
      <c r="B312" s="157">
        <v>5285</v>
      </c>
      <c r="C312" s="191" t="s">
        <v>210</v>
      </c>
      <c r="D312" s="321">
        <v>0</v>
      </c>
      <c r="E312" s="318">
        <f t="shared" si="5"/>
        <v>0</v>
      </c>
      <c r="F312" s="189"/>
    </row>
    <row r="313" spans="2:6" x14ac:dyDescent="0.25">
      <c r="B313" s="157">
        <v>5290</v>
      </c>
      <c r="C313" s="191" t="s">
        <v>211</v>
      </c>
      <c r="D313" s="321">
        <f>SUM(D314:D315)</f>
        <v>0</v>
      </c>
      <c r="E313" s="318">
        <f t="shared" si="5"/>
        <v>0</v>
      </c>
      <c r="F313" s="189"/>
    </row>
    <row r="314" spans="2:6" ht="24.75" x14ac:dyDescent="0.25">
      <c r="B314" s="157">
        <v>5291</v>
      </c>
      <c r="C314" s="191" t="s">
        <v>212</v>
      </c>
      <c r="D314" s="321">
        <v>0</v>
      </c>
      <c r="E314" s="318">
        <f t="shared" si="5"/>
        <v>0</v>
      </c>
      <c r="F314" s="189"/>
    </row>
    <row r="315" spans="2:6" x14ac:dyDescent="0.25">
      <c r="B315" s="157">
        <v>5292</v>
      </c>
      <c r="C315" s="191" t="s">
        <v>213</v>
      </c>
      <c r="D315" s="321">
        <v>0</v>
      </c>
      <c r="E315" s="318">
        <f t="shared" si="5"/>
        <v>0</v>
      </c>
      <c r="F315" s="189"/>
    </row>
    <row r="316" spans="2:6" x14ac:dyDescent="0.25">
      <c r="B316" s="157">
        <v>5300</v>
      </c>
      <c r="C316" s="191" t="s">
        <v>180</v>
      </c>
      <c r="D316" s="321">
        <f>+D317+D320+D323</f>
        <v>0</v>
      </c>
      <c r="E316" s="318">
        <f t="shared" si="5"/>
        <v>0</v>
      </c>
      <c r="F316" s="189"/>
    </row>
    <row r="317" spans="2:6" x14ac:dyDescent="0.25">
      <c r="B317" s="157">
        <v>5310</v>
      </c>
      <c r="C317" s="191" t="s">
        <v>180</v>
      </c>
      <c r="D317" s="321">
        <f>SUM(D318:D319)</f>
        <v>0</v>
      </c>
      <c r="E317" s="318">
        <f t="shared" si="5"/>
        <v>0</v>
      </c>
      <c r="F317" s="189"/>
    </row>
    <row r="318" spans="2:6" ht="24.75" x14ac:dyDescent="0.25">
      <c r="B318" s="157">
        <v>5311</v>
      </c>
      <c r="C318" s="191" t="s">
        <v>214</v>
      </c>
      <c r="D318" s="321">
        <v>0</v>
      </c>
      <c r="E318" s="318">
        <f t="shared" si="5"/>
        <v>0</v>
      </c>
      <c r="F318" s="189"/>
    </row>
    <row r="319" spans="2:6" ht="24.75" x14ac:dyDescent="0.25">
      <c r="B319" s="157">
        <v>5312</v>
      </c>
      <c r="C319" s="191" t="s">
        <v>215</v>
      </c>
      <c r="D319" s="321">
        <v>0</v>
      </c>
      <c r="E319" s="318">
        <f t="shared" si="5"/>
        <v>0</v>
      </c>
      <c r="F319" s="189"/>
    </row>
    <row r="320" spans="2:6" x14ac:dyDescent="0.25">
      <c r="B320" s="157">
        <v>5320</v>
      </c>
      <c r="C320" s="191" t="s">
        <v>63</v>
      </c>
      <c r="D320" s="321">
        <f>SUM(D321:D322)</f>
        <v>0</v>
      </c>
      <c r="E320" s="318">
        <f t="shared" ref="E320:E348" si="6">D320/$D$255</f>
        <v>0</v>
      </c>
      <c r="F320" s="189"/>
    </row>
    <row r="321" spans="2:6" ht="24.75" x14ac:dyDescent="0.25">
      <c r="B321" s="157">
        <v>5321</v>
      </c>
      <c r="C321" s="191" t="s">
        <v>216</v>
      </c>
      <c r="D321" s="321">
        <v>0</v>
      </c>
      <c r="E321" s="318">
        <f t="shared" si="6"/>
        <v>0</v>
      </c>
      <c r="F321" s="189"/>
    </row>
    <row r="322" spans="2:6" ht="24.75" x14ac:dyDescent="0.25">
      <c r="B322" s="157">
        <v>5322</v>
      </c>
      <c r="C322" s="191" t="s">
        <v>217</v>
      </c>
      <c r="D322" s="321">
        <v>0</v>
      </c>
      <c r="E322" s="318">
        <f t="shared" si="6"/>
        <v>0</v>
      </c>
      <c r="F322" s="189"/>
    </row>
    <row r="323" spans="2:6" x14ac:dyDescent="0.25">
      <c r="B323" s="157">
        <v>5330</v>
      </c>
      <c r="C323" s="191" t="s">
        <v>64</v>
      </c>
      <c r="D323" s="321">
        <f>SUM(D324:D325)</f>
        <v>0</v>
      </c>
      <c r="E323" s="318">
        <f t="shared" si="6"/>
        <v>0</v>
      </c>
      <c r="F323" s="189"/>
    </row>
    <row r="324" spans="2:6" x14ac:dyDescent="0.25">
      <c r="B324" s="157">
        <v>5331</v>
      </c>
      <c r="C324" s="191" t="s">
        <v>218</v>
      </c>
      <c r="D324" s="321">
        <v>0</v>
      </c>
      <c r="E324" s="318">
        <f t="shared" si="6"/>
        <v>0</v>
      </c>
      <c r="F324" s="189"/>
    </row>
    <row r="325" spans="2:6" x14ac:dyDescent="0.25">
      <c r="B325" s="157">
        <v>5332</v>
      </c>
      <c r="C325" s="191" t="s">
        <v>219</v>
      </c>
      <c r="D325" s="321">
        <v>0</v>
      </c>
      <c r="E325" s="318">
        <f t="shared" si="6"/>
        <v>0</v>
      </c>
      <c r="F325" s="189"/>
    </row>
    <row r="326" spans="2:6" ht="24.75" x14ac:dyDescent="0.25">
      <c r="B326" s="245">
        <v>5400</v>
      </c>
      <c r="C326" s="387" t="s">
        <v>220</v>
      </c>
      <c r="D326" s="386">
        <v>0</v>
      </c>
      <c r="E326" s="384">
        <f t="shared" si="6"/>
        <v>0</v>
      </c>
      <c r="F326" s="189"/>
    </row>
    <row r="327" spans="2:6" x14ac:dyDescent="0.25">
      <c r="B327" s="157">
        <v>5410</v>
      </c>
      <c r="C327" s="191" t="s">
        <v>221</v>
      </c>
      <c r="D327" s="320">
        <v>0</v>
      </c>
      <c r="E327" s="318">
        <f t="shared" si="6"/>
        <v>0</v>
      </c>
      <c r="F327" s="189"/>
    </row>
    <row r="328" spans="2:6" x14ac:dyDescent="0.25">
      <c r="B328" s="157">
        <v>5411</v>
      </c>
      <c r="C328" s="191" t="s">
        <v>93</v>
      </c>
      <c r="D328" s="319">
        <v>0</v>
      </c>
      <c r="E328" s="318">
        <f t="shared" si="6"/>
        <v>0</v>
      </c>
      <c r="F328" s="189"/>
    </row>
    <row r="329" spans="2:6" x14ac:dyDescent="0.25">
      <c r="B329" s="157">
        <v>5412</v>
      </c>
      <c r="C329" s="191" t="s">
        <v>222</v>
      </c>
      <c r="D329" s="321">
        <v>0</v>
      </c>
      <c r="E329" s="318">
        <f t="shared" si="6"/>
        <v>0</v>
      </c>
      <c r="F329" s="189"/>
    </row>
    <row r="330" spans="2:6" x14ac:dyDescent="0.25">
      <c r="B330" s="157">
        <v>5420</v>
      </c>
      <c r="C330" s="191" t="s">
        <v>223</v>
      </c>
      <c r="D330" s="319">
        <f>SUM(D332)</f>
        <v>0</v>
      </c>
      <c r="E330" s="318">
        <f t="shared" si="6"/>
        <v>0</v>
      </c>
      <c r="F330" s="189"/>
    </row>
    <row r="331" spans="2:6" x14ac:dyDescent="0.25">
      <c r="B331" s="157">
        <v>5421</v>
      </c>
      <c r="C331" s="191" t="s">
        <v>224</v>
      </c>
      <c r="D331" s="319">
        <v>0</v>
      </c>
      <c r="E331" s="318">
        <f t="shared" si="6"/>
        <v>0</v>
      </c>
      <c r="F331" s="189"/>
    </row>
    <row r="332" spans="2:6" x14ac:dyDescent="0.25">
      <c r="B332" s="157">
        <v>5422</v>
      </c>
      <c r="C332" s="191" t="s">
        <v>225</v>
      </c>
      <c r="D332" s="319">
        <v>0</v>
      </c>
      <c r="E332" s="318">
        <f t="shared" si="6"/>
        <v>0</v>
      </c>
      <c r="F332" s="189"/>
    </row>
    <row r="333" spans="2:6" x14ac:dyDescent="0.25">
      <c r="B333" s="157">
        <v>5430</v>
      </c>
      <c r="C333" s="191" t="s">
        <v>226</v>
      </c>
      <c r="D333" s="319">
        <f>SUM(D334:D335)</f>
        <v>0</v>
      </c>
      <c r="E333" s="318">
        <f t="shared" si="6"/>
        <v>0</v>
      </c>
      <c r="F333" s="189"/>
    </row>
    <row r="334" spans="2:6" x14ac:dyDescent="0.25">
      <c r="B334" s="157">
        <v>5431</v>
      </c>
      <c r="C334" s="191" t="s">
        <v>227</v>
      </c>
      <c r="D334" s="319">
        <v>0</v>
      </c>
      <c r="E334" s="318">
        <f t="shared" si="6"/>
        <v>0</v>
      </c>
      <c r="F334" s="189"/>
    </row>
    <row r="335" spans="2:6" x14ac:dyDescent="0.25">
      <c r="B335" s="157">
        <v>5432</v>
      </c>
      <c r="C335" s="191" t="s">
        <v>228</v>
      </c>
      <c r="D335" s="319">
        <v>0</v>
      </c>
      <c r="E335" s="318">
        <f t="shared" si="6"/>
        <v>0</v>
      </c>
      <c r="F335" s="189"/>
    </row>
    <row r="336" spans="2:6" x14ac:dyDescent="0.25">
      <c r="B336" s="157">
        <v>5440</v>
      </c>
      <c r="C336" s="191" t="s">
        <v>229</v>
      </c>
      <c r="D336" s="319">
        <f>SUM(D337)</f>
        <v>0</v>
      </c>
      <c r="E336" s="318">
        <f t="shared" si="6"/>
        <v>0</v>
      </c>
      <c r="F336" s="189"/>
    </row>
    <row r="337" spans="2:8" x14ac:dyDescent="0.25">
      <c r="B337" s="157">
        <v>5441</v>
      </c>
      <c r="C337" s="191" t="s">
        <v>229</v>
      </c>
      <c r="D337" s="319">
        <v>0</v>
      </c>
      <c r="E337" s="318">
        <f t="shared" si="6"/>
        <v>0</v>
      </c>
      <c r="F337" s="189"/>
    </row>
    <row r="338" spans="2:8" x14ac:dyDescent="0.25">
      <c r="B338" s="157">
        <v>5450</v>
      </c>
      <c r="C338" s="191" t="s">
        <v>230</v>
      </c>
      <c r="D338" s="319">
        <f>SUM(D339:D340)</f>
        <v>0</v>
      </c>
      <c r="E338" s="318">
        <f t="shared" si="6"/>
        <v>0</v>
      </c>
      <c r="F338" s="189"/>
    </row>
    <row r="339" spans="2:8" x14ac:dyDescent="0.25">
      <c r="B339" s="157">
        <v>5451</v>
      </c>
      <c r="C339" s="191" t="s">
        <v>231</v>
      </c>
      <c r="D339" s="319">
        <v>0</v>
      </c>
      <c r="E339" s="318">
        <f t="shared" si="6"/>
        <v>0</v>
      </c>
      <c r="F339" s="189"/>
    </row>
    <row r="340" spans="2:8" ht="24.75" x14ac:dyDescent="0.25">
      <c r="B340" s="157">
        <v>5452</v>
      </c>
      <c r="C340" s="191" t="s">
        <v>232</v>
      </c>
      <c r="D340" s="319">
        <v>0</v>
      </c>
      <c r="E340" s="318">
        <f t="shared" si="6"/>
        <v>0</v>
      </c>
      <c r="F340" s="189"/>
    </row>
    <row r="341" spans="2:8" x14ac:dyDescent="0.25">
      <c r="B341" s="157">
        <v>5500</v>
      </c>
      <c r="C341" s="191" t="s">
        <v>252</v>
      </c>
      <c r="D341" s="319">
        <f>+D342</f>
        <v>7123775.5899999999</v>
      </c>
      <c r="E341" s="318">
        <f t="shared" si="6"/>
        <v>1.2813035213037276E-2</v>
      </c>
      <c r="F341" s="189"/>
    </row>
    <row r="342" spans="2:8" ht="24.75" x14ac:dyDescent="0.25">
      <c r="B342" s="157">
        <v>5510</v>
      </c>
      <c r="C342" s="191" t="s">
        <v>253</v>
      </c>
      <c r="D342" s="319">
        <v>7123775.5899999999</v>
      </c>
      <c r="E342" s="318">
        <f t="shared" si="6"/>
        <v>1.2813035213037276E-2</v>
      </c>
      <c r="F342" s="189"/>
    </row>
    <row r="343" spans="2:8" x14ac:dyDescent="0.25">
      <c r="B343" s="322">
        <v>5515</v>
      </c>
      <c r="C343" s="191" t="s">
        <v>94</v>
      </c>
      <c r="D343" s="319">
        <v>4882734.34</v>
      </c>
      <c r="E343" s="318">
        <f t="shared" si="6"/>
        <v>8.7822315910889501E-3</v>
      </c>
      <c r="F343" s="189"/>
    </row>
    <row r="344" spans="2:8" x14ac:dyDescent="0.25">
      <c r="B344" s="157">
        <v>5517</v>
      </c>
      <c r="C344" s="191" t="s">
        <v>95</v>
      </c>
      <c r="D344" s="319">
        <v>134553.57</v>
      </c>
      <c r="E344" s="318">
        <f t="shared" si="6"/>
        <v>2.4201206350042763E-4</v>
      </c>
      <c r="F344" s="189"/>
    </row>
    <row r="345" spans="2:8" ht="24.75" x14ac:dyDescent="0.25">
      <c r="B345" s="157">
        <v>5518</v>
      </c>
      <c r="C345" s="191" t="s">
        <v>96</v>
      </c>
      <c r="D345" s="319">
        <v>0</v>
      </c>
      <c r="E345" s="318">
        <f t="shared" si="6"/>
        <v>0</v>
      </c>
      <c r="F345" s="189"/>
    </row>
    <row r="346" spans="2:8" x14ac:dyDescent="0.25">
      <c r="B346" s="157">
        <v>5600</v>
      </c>
      <c r="C346" s="191" t="s">
        <v>254</v>
      </c>
      <c r="D346" s="321">
        <f>+D347</f>
        <v>144774660.41999999</v>
      </c>
      <c r="E346" s="318">
        <f t="shared" si="6"/>
        <v>0.26039602153118552</v>
      </c>
      <c r="F346" s="189"/>
    </row>
    <row r="347" spans="2:8" x14ac:dyDescent="0.25">
      <c r="B347" s="157">
        <v>5610</v>
      </c>
      <c r="C347" s="191" t="s">
        <v>255</v>
      </c>
      <c r="D347" s="320">
        <f>+D348</f>
        <v>144774660.41999999</v>
      </c>
      <c r="E347" s="318">
        <f t="shared" si="6"/>
        <v>0.26039602153118552</v>
      </c>
      <c r="F347" s="189"/>
    </row>
    <row r="348" spans="2:8" x14ac:dyDescent="0.25">
      <c r="B348" s="194">
        <v>5611</v>
      </c>
      <c r="C348" s="323" t="s">
        <v>97</v>
      </c>
      <c r="D348" s="324">
        <v>144774660.41999999</v>
      </c>
      <c r="E348" s="325">
        <f t="shared" si="6"/>
        <v>0.26039602153118552</v>
      </c>
      <c r="F348" s="210"/>
    </row>
    <row r="351" spans="2:8" x14ac:dyDescent="0.25">
      <c r="B351" s="430" t="s">
        <v>98</v>
      </c>
      <c r="C351" s="430"/>
      <c r="D351" s="430"/>
      <c r="E351" s="430"/>
      <c r="F351" s="430"/>
      <c r="G351" s="430"/>
      <c r="H351" s="430"/>
    </row>
    <row r="352" spans="2:8" x14ac:dyDescent="0.25">
      <c r="B352" s="6" t="s">
        <v>332</v>
      </c>
      <c r="C352" s="6"/>
      <c r="D352" s="6"/>
      <c r="E352" s="6"/>
      <c r="F352" s="6"/>
      <c r="G352" s="6"/>
      <c r="H352" s="6"/>
    </row>
    <row r="353" spans="2:8" x14ac:dyDescent="0.25">
      <c r="B353" s="6" t="s">
        <v>333</v>
      </c>
      <c r="C353" s="6"/>
      <c r="D353" s="6"/>
      <c r="E353" s="6"/>
      <c r="F353" s="6"/>
      <c r="G353" s="6"/>
      <c r="H353" s="6"/>
    </row>
    <row r="354" spans="2:8" x14ac:dyDescent="0.25">
      <c r="B354" s="431" t="s">
        <v>357</v>
      </c>
      <c r="C354" s="431"/>
      <c r="D354" s="431"/>
      <c r="E354" s="431"/>
      <c r="F354" s="431"/>
      <c r="G354" s="431"/>
      <c r="H354" s="431"/>
    </row>
    <row r="356" spans="2:8" x14ac:dyDescent="0.25">
      <c r="B356" s="125" t="s">
        <v>321</v>
      </c>
      <c r="C356" s="125"/>
      <c r="D356" s="50"/>
      <c r="E356" s="50"/>
      <c r="F356" s="50"/>
      <c r="G356" s="51"/>
      <c r="H356" s="51"/>
    </row>
    <row r="357" spans="2:8" x14ac:dyDescent="0.25">
      <c r="B357" s="52" t="s">
        <v>5</v>
      </c>
      <c r="C357" s="53" t="s">
        <v>6</v>
      </c>
      <c r="D357" s="54" t="s">
        <v>3</v>
      </c>
      <c r="E357" s="54" t="s">
        <v>4</v>
      </c>
      <c r="F357" s="54" t="s">
        <v>36</v>
      </c>
      <c r="G357" s="54" t="s">
        <v>7</v>
      </c>
      <c r="H357" s="54" t="s">
        <v>30</v>
      </c>
    </row>
    <row r="358" spans="2:8" x14ac:dyDescent="0.25">
      <c r="B358" s="326">
        <v>3110</v>
      </c>
      <c r="C358" s="185" t="s">
        <v>63</v>
      </c>
      <c r="D358" s="327">
        <v>0</v>
      </c>
      <c r="E358" s="328">
        <v>0</v>
      </c>
      <c r="F358" s="328">
        <v>0</v>
      </c>
      <c r="G358" s="199"/>
      <c r="H358" s="199"/>
    </row>
    <row r="359" spans="2:8" x14ac:dyDescent="0.25">
      <c r="B359" s="291">
        <v>3120</v>
      </c>
      <c r="C359" s="158" t="s">
        <v>138</v>
      </c>
      <c r="D359" s="329">
        <v>0</v>
      </c>
      <c r="E359" s="392">
        <v>25015000</v>
      </c>
      <c r="F359" s="392">
        <f>+E359-D359</f>
        <v>25015000</v>
      </c>
      <c r="G359" s="202"/>
      <c r="H359" s="202"/>
    </row>
    <row r="360" spans="2:8" x14ac:dyDescent="0.25">
      <c r="B360" s="291">
        <v>3130</v>
      </c>
      <c r="C360" s="158" t="s">
        <v>139</v>
      </c>
      <c r="D360" s="329">
        <v>0</v>
      </c>
      <c r="E360" s="330">
        <v>0</v>
      </c>
      <c r="F360" s="392">
        <v>0</v>
      </c>
      <c r="G360" s="202"/>
      <c r="H360" s="202"/>
    </row>
    <row r="361" spans="2:8" x14ac:dyDescent="0.25">
      <c r="B361" s="165"/>
      <c r="C361" s="166" t="s">
        <v>0</v>
      </c>
      <c r="D361" s="331">
        <f>SUM(D358:D360)</f>
        <v>0</v>
      </c>
      <c r="E361" s="393">
        <f t="shared" ref="E361:F361" si="7">SUM(E358:E360)</f>
        <v>25015000</v>
      </c>
      <c r="F361" s="393">
        <f t="shared" si="7"/>
        <v>25015000</v>
      </c>
      <c r="G361" s="165"/>
      <c r="H361" s="165"/>
    </row>
    <row r="378" spans="2:8" x14ac:dyDescent="0.25">
      <c r="B378" s="126" t="s">
        <v>322</v>
      </c>
      <c r="C378" s="126"/>
      <c r="D378" s="28"/>
      <c r="E378" s="28"/>
      <c r="F378" s="28"/>
      <c r="G378" s="29"/>
      <c r="H378" s="29"/>
    </row>
    <row r="379" spans="2:8" x14ac:dyDescent="0.25">
      <c r="B379" s="136" t="s">
        <v>5</v>
      </c>
      <c r="C379" s="7" t="s">
        <v>6</v>
      </c>
      <c r="D379" s="135" t="s">
        <v>3</v>
      </c>
      <c r="E379" s="135" t="s">
        <v>4</v>
      </c>
      <c r="F379" s="135" t="s">
        <v>36</v>
      </c>
      <c r="G379" s="135" t="s">
        <v>7</v>
      </c>
      <c r="H379" s="135" t="s">
        <v>30</v>
      </c>
    </row>
    <row r="380" spans="2:8" ht="24" x14ac:dyDescent="0.25">
      <c r="B380" s="332">
        <v>3210</v>
      </c>
      <c r="C380" s="333" t="s">
        <v>140</v>
      </c>
      <c r="D380" s="394">
        <v>-5549186.1299999999</v>
      </c>
      <c r="E380" s="395">
        <v>7642410.4500000002</v>
      </c>
      <c r="F380" s="395">
        <f>+E380-D380</f>
        <v>13191596.58</v>
      </c>
      <c r="G380" s="280"/>
      <c r="H380" s="280"/>
    </row>
    <row r="381" spans="2:8" x14ac:dyDescent="0.25">
      <c r="B381" s="334">
        <v>3220</v>
      </c>
      <c r="C381" s="335" t="s">
        <v>141</v>
      </c>
      <c r="D381" s="396">
        <v>1940476426.75</v>
      </c>
      <c r="E381" s="396">
        <v>1934927240.6199999</v>
      </c>
      <c r="F381" s="396">
        <f>+E381-D381</f>
        <v>-5549186.1300001144</v>
      </c>
      <c r="G381" s="336"/>
      <c r="H381" s="337"/>
    </row>
    <row r="382" spans="2:8" x14ac:dyDescent="0.25">
      <c r="B382" s="334">
        <v>3230</v>
      </c>
      <c r="C382" s="74" t="s">
        <v>142</v>
      </c>
      <c r="D382" s="397">
        <v>0</v>
      </c>
      <c r="E382" s="397">
        <v>0</v>
      </c>
      <c r="F382" s="397">
        <v>0</v>
      </c>
      <c r="G382" s="336"/>
      <c r="H382" s="337"/>
    </row>
    <row r="383" spans="2:8" x14ac:dyDescent="0.25">
      <c r="B383" s="334">
        <v>3231</v>
      </c>
      <c r="C383" s="74" t="s">
        <v>143</v>
      </c>
      <c r="D383" s="397">
        <v>0</v>
      </c>
      <c r="E383" s="397">
        <v>0</v>
      </c>
      <c r="F383" s="397">
        <v>0</v>
      </c>
      <c r="G383" s="336"/>
      <c r="H383" s="337"/>
    </row>
    <row r="384" spans="2:8" x14ac:dyDescent="0.25">
      <c r="B384" s="334">
        <v>3232</v>
      </c>
      <c r="C384" s="74" t="s">
        <v>144</v>
      </c>
      <c r="D384" s="397">
        <v>0</v>
      </c>
      <c r="E384" s="397">
        <v>0</v>
      </c>
      <c r="F384" s="397">
        <v>0</v>
      </c>
      <c r="G384" s="336"/>
      <c r="H384" s="337"/>
    </row>
    <row r="385" spans="2:8" x14ac:dyDescent="0.25">
      <c r="B385" s="334">
        <v>3233</v>
      </c>
      <c r="C385" s="74" t="s">
        <v>145</v>
      </c>
      <c r="D385" s="397">
        <v>0</v>
      </c>
      <c r="E385" s="397">
        <v>0</v>
      </c>
      <c r="F385" s="397">
        <v>0</v>
      </c>
      <c r="G385" s="336"/>
      <c r="H385" s="337"/>
    </row>
    <row r="386" spans="2:8" x14ac:dyDescent="0.25">
      <c r="B386" s="334">
        <v>3239</v>
      </c>
      <c r="C386" s="74" t="s">
        <v>146</v>
      </c>
      <c r="D386" s="397">
        <v>0</v>
      </c>
      <c r="E386" s="397">
        <v>0</v>
      </c>
      <c r="F386" s="397">
        <v>0</v>
      </c>
      <c r="G386" s="336"/>
      <c r="H386" s="337"/>
    </row>
    <row r="387" spans="2:8" x14ac:dyDescent="0.25">
      <c r="B387" s="334">
        <v>3240</v>
      </c>
      <c r="C387" s="74" t="s">
        <v>147</v>
      </c>
      <c r="D387" s="397">
        <v>0</v>
      </c>
      <c r="E387" s="397">
        <v>0</v>
      </c>
      <c r="F387" s="397">
        <v>0</v>
      </c>
      <c r="G387" s="336"/>
      <c r="H387" s="337"/>
    </row>
    <row r="388" spans="2:8" x14ac:dyDescent="0.25">
      <c r="B388" s="334">
        <v>3241</v>
      </c>
      <c r="C388" s="74" t="s">
        <v>148</v>
      </c>
      <c r="D388" s="397">
        <v>0</v>
      </c>
      <c r="E388" s="397">
        <v>0</v>
      </c>
      <c r="F388" s="397">
        <v>0</v>
      </c>
      <c r="G388" s="336"/>
      <c r="H388" s="337"/>
    </row>
    <row r="389" spans="2:8" x14ac:dyDescent="0.25">
      <c r="B389" s="334">
        <v>3242</v>
      </c>
      <c r="C389" s="74" t="s">
        <v>149</v>
      </c>
      <c r="D389" s="397">
        <v>0</v>
      </c>
      <c r="E389" s="397">
        <v>0</v>
      </c>
      <c r="F389" s="397">
        <v>0</v>
      </c>
      <c r="G389" s="336"/>
      <c r="H389" s="337"/>
    </row>
    <row r="390" spans="2:8" x14ac:dyDescent="0.25">
      <c r="B390" s="334">
        <v>3243</v>
      </c>
      <c r="C390" s="74" t="s">
        <v>150</v>
      </c>
      <c r="D390" s="397">
        <v>0</v>
      </c>
      <c r="E390" s="397">
        <v>0</v>
      </c>
      <c r="F390" s="397">
        <v>0</v>
      </c>
      <c r="G390" s="336"/>
      <c r="H390" s="337"/>
    </row>
    <row r="391" spans="2:8" ht="24" x14ac:dyDescent="0.25">
      <c r="B391" s="334">
        <v>3250</v>
      </c>
      <c r="C391" s="74" t="s">
        <v>151</v>
      </c>
      <c r="D391" s="397">
        <v>0</v>
      </c>
      <c r="E391" s="397">
        <f>SUM(E392:E393)</f>
        <v>-1719971557.1900001</v>
      </c>
      <c r="F391" s="397">
        <f>+E391-D391</f>
        <v>-1719971557.1900001</v>
      </c>
      <c r="G391" s="336"/>
      <c r="H391" s="337"/>
    </row>
    <row r="392" spans="2:8" x14ac:dyDescent="0.25">
      <c r="B392" s="334">
        <v>3251</v>
      </c>
      <c r="C392" s="74" t="s">
        <v>152</v>
      </c>
      <c r="D392" s="397">
        <v>0</v>
      </c>
      <c r="E392" s="397">
        <v>0</v>
      </c>
      <c r="F392" s="397">
        <v>0</v>
      </c>
      <c r="G392" s="336"/>
      <c r="H392" s="337"/>
    </row>
    <row r="393" spans="2:8" x14ac:dyDescent="0.25">
      <c r="B393" s="334">
        <v>3252</v>
      </c>
      <c r="C393" s="74" t="s">
        <v>153</v>
      </c>
      <c r="D393" s="397">
        <v>0</v>
      </c>
      <c r="E393" s="397">
        <v>-1719971557.1900001</v>
      </c>
      <c r="F393" s="397">
        <f>+E393-D393</f>
        <v>-1719971557.1900001</v>
      </c>
      <c r="G393" s="336"/>
      <c r="H393" s="337"/>
    </row>
    <row r="394" spans="2:8" x14ac:dyDescent="0.25">
      <c r="B394" s="338"/>
      <c r="C394" s="74"/>
      <c r="D394" s="397"/>
      <c r="E394" s="284"/>
      <c r="F394" s="284"/>
      <c r="G394" s="285"/>
      <c r="H394" s="285"/>
    </row>
    <row r="395" spans="2:8" x14ac:dyDescent="0.25">
      <c r="B395" s="179"/>
      <c r="C395" s="339" t="s">
        <v>0</v>
      </c>
      <c r="D395" s="340">
        <f>SUM(D380:D381)</f>
        <v>1934927240.6199999</v>
      </c>
      <c r="E395" s="340">
        <f>+E380+E381+E391</f>
        <v>222598093.87999988</v>
      </c>
      <c r="F395" s="340">
        <f>+F380+F381+F391</f>
        <v>-1712329146.7400002</v>
      </c>
      <c r="G395" s="341"/>
      <c r="H395" s="341"/>
    </row>
    <row r="398" spans="2:8" x14ac:dyDescent="0.25">
      <c r="B398" s="430" t="s">
        <v>98</v>
      </c>
      <c r="C398" s="430"/>
      <c r="D398" s="430"/>
      <c r="E398" s="430"/>
      <c r="F398" s="430"/>
      <c r="G398" s="430"/>
      <c r="H398" s="430"/>
    </row>
    <row r="399" spans="2:8" x14ac:dyDescent="0.25">
      <c r="B399" s="6" t="s">
        <v>334</v>
      </c>
      <c r="C399" s="6"/>
      <c r="D399" s="6"/>
      <c r="E399" s="6"/>
      <c r="F399" s="6"/>
      <c r="G399" s="6"/>
      <c r="H399" s="6"/>
    </row>
    <row r="400" spans="2:8" x14ac:dyDescent="0.25">
      <c r="B400" s="430" t="s">
        <v>358</v>
      </c>
      <c r="C400" s="430"/>
      <c r="D400" s="430"/>
      <c r="E400" s="430"/>
      <c r="F400" s="430"/>
      <c r="G400" s="430"/>
      <c r="H400" s="430"/>
    </row>
    <row r="401" spans="2:8" x14ac:dyDescent="0.25">
      <c r="B401" s="431" t="s">
        <v>359</v>
      </c>
      <c r="C401" s="431"/>
      <c r="D401" s="431"/>
      <c r="E401" s="431"/>
      <c r="F401" s="431"/>
      <c r="G401" s="431"/>
      <c r="H401" s="431"/>
    </row>
    <row r="403" spans="2:8" x14ac:dyDescent="0.25">
      <c r="B403" s="123" t="s">
        <v>323</v>
      </c>
      <c r="C403" s="123"/>
      <c r="D403" s="112"/>
      <c r="E403" s="112"/>
    </row>
    <row r="404" spans="2:8" x14ac:dyDescent="0.25">
      <c r="B404" s="20" t="s">
        <v>5</v>
      </c>
      <c r="C404" s="21" t="s">
        <v>2</v>
      </c>
      <c r="D404" s="22">
        <v>2019</v>
      </c>
      <c r="E404" s="22">
        <v>2018</v>
      </c>
    </row>
    <row r="405" spans="2:8" x14ac:dyDescent="0.25">
      <c r="B405" s="342" t="s">
        <v>37</v>
      </c>
      <c r="C405" s="343"/>
      <c r="D405" s="344"/>
      <c r="E405" s="344"/>
    </row>
    <row r="406" spans="2:8" x14ac:dyDescent="0.25">
      <c r="B406" s="345">
        <v>1111</v>
      </c>
      <c r="C406" s="345" t="s">
        <v>43</v>
      </c>
      <c r="D406" s="346">
        <v>0.5</v>
      </c>
      <c r="E406" s="346">
        <v>0.5</v>
      </c>
    </row>
    <row r="407" spans="2:8" x14ac:dyDescent="0.25">
      <c r="B407" s="345">
        <v>1112</v>
      </c>
      <c r="C407" s="345" t="s">
        <v>113</v>
      </c>
      <c r="D407" s="346">
        <v>12975463.109999999</v>
      </c>
      <c r="E407" s="346">
        <v>4402544.6900000004</v>
      </c>
    </row>
    <row r="408" spans="2:8" x14ac:dyDescent="0.25">
      <c r="B408" s="347" t="s">
        <v>38</v>
      </c>
      <c r="C408" s="348"/>
      <c r="D408" s="346"/>
      <c r="E408" s="346"/>
    </row>
    <row r="409" spans="2:8" x14ac:dyDescent="0.25">
      <c r="B409" s="345"/>
      <c r="C409" s="345"/>
      <c r="D409" s="346"/>
      <c r="E409" s="346"/>
    </row>
    <row r="410" spans="2:8" x14ac:dyDescent="0.25">
      <c r="B410" s="345"/>
      <c r="C410" s="345"/>
      <c r="D410" s="346"/>
      <c r="E410" s="346"/>
    </row>
    <row r="411" spans="2:8" x14ac:dyDescent="0.25">
      <c r="B411" s="347" t="s">
        <v>39</v>
      </c>
      <c r="C411" s="348"/>
      <c r="D411" s="346">
        <v>0</v>
      </c>
      <c r="E411" s="346">
        <v>0</v>
      </c>
    </row>
    <row r="412" spans="2:8" x14ac:dyDescent="0.25">
      <c r="B412" s="345">
        <v>1121</v>
      </c>
      <c r="C412" s="345" t="s">
        <v>107</v>
      </c>
      <c r="D412" s="349">
        <v>0</v>
      </c>
      <c r="E412" s="349">
        <v>0</v>
      </c>
    </row>
    <row r="413" spans="2:8" x14ac:dyDescent="0.25">
      <c r="B413" s="345"/>
      <c r="C413" s="345"/>
      <c r="D413" s="346"/>
      <c r="E413" s="346"/>
    </row>
    <row r="414" spans="2:8" x14ac:dyDescent="0.25">
      <c r="B414" s="347" t="s">
        <v>40</v>
      </c>
      <c r="C414" s="348"/>
      <c r="D414" s="349">
        <v>0</v>
      </c>
      <c r="E414" s="349">
        <v>0</v>
      </c>
    </row>
    <row r="415" spans="2:8" x14ac:dyDescent="0.25">
      <c r="B415" s="345"/>
      <c r="C415" s="345"/>
      <c r="D415" s="346"/>
      <c r="E415" s="346"/>
    </row>
    <row r="416" spans="2:8" x14ac:dyDescent="0.25">
      <c r="B416" s="350"/>
      <c r="C416" s="345"/>
      <c r="D416" s="346"/>
      <c r="E416" s="351"/>
    </row>
    <row r="417" spans="2:6" x14ac:dyDescent="0.25">
      <c r="B417" s="347" t="s">
        <v>41</v>
      </c>
      <c r="C417" s="348"/>
      <c r="D417" s="349">
        <v>0</v>
      </c>
      <c r="E417" s="346">
        <v>0</v>
      </c>
    </row>
    <row r="418" spans="2:6" x14ac:dyDescent="0.25">
      <c r="B418" s="352"/>
      <c r="C418" s="345"/>
      <c r="D418" s="346"/>
      <c r="E418" s="346"/>
    </row>
    <row r="419" spans="2:6" x14ac:dyDescent="0.25">
      <c r="B419" s="352"/>
      <c r="C419" s="345"/>
      <c r="D419" s="353"/>
      <c r="E419" s="346"/>
    </row>
    <row r="420" spans="2:6" x14ac:dyDescent="0.25">
      <c r="B420" s="354"/>
      <c r="C420" s="23" t="s">
        <v>42</v>
      </c>
      <c r="D420" s="355">
        <f>SUM(D405:D416)</f>
        <v>12975463.609999999</v>
      </c>
      <c r="E420" s="355">
        <f>SUM(E405:E416)</f>
        <v>4402545.1900000004</v>
      </c>
    </row>
    <row r="425" spans="2:6" x14ac:dyDescent="0.25">
      <c r="E425" s="369"/>
    </row>
    <row r="426" spans="2:6" x14ac:dyDescent="0.25">
      <c r="B426" s="57" t="s">
        <v>324</v>
      </c>
      <c r="C426" s="58"/>
      <c r="D426" s="58"/>
      <c r="E426" s="58"/>
      <c r="F426" s="58"/>
    </row>
    <row r="427" spans="2:6" x14ac:dyDescent="0.25">
      <c r="B427" s="52" t="s">
        <v>5</v>
      </c>
      <c r="C427" s="52" t="s">
        <v>20</v>
      </c>
      <c r="D427" s="52" t="s">
        <v>328</v>
      </c>
      <c r="E427" s="55" t="s">
        <v>325</v>
      </c>
      <c r="F427" s="55" t="s">
        <v>326</v>
      </c>
    </row>
    <row r="428" spans="2:6" ht="22.5" x14ac:dyDescent="0.25">
      <c r="B428" s="66">
        <v>1230</v>
      </c>
      <c r="C428" s="67" t="s">
        <v>115</v>
      </c>
      <c r="D428" s="398">
        <f>SUM(D429:D433)</f>
        <v>-1718042196.1099999</v>
      </c>
      <c r="E428" s="398">
        <v>0</v>
      </c>
      <c r="F428" s="113">
        <v>0</v>
      </c>
    </row>
    <row r="429" spans="2:6" x14ac:dyDescent="0.25">
      <c r="B429" s="92">
        <v>1231</v>
      </c>
      <c r="C429" s="404" t="s">
        <v>362</v>
      </c>
      <c r="D429" s="416">
        <f>138860043.26-0</f>
        <v>138860043.25999999</v>
      </c>
      <c r="E429" s="416">
        <v>0</v>
      </c>
      <c r="F429" s="417"/>
    </row>
    <row r="430" spans="2:6" x14ac:dyDescent="0.25">
      <c r="B430" s="69">
        <v>1233</v>
      </c>
      <c r="C430" s="399" t="s">
        <v>51</v>
      </c>
      <c r="D430" s="400">
        <f>69635951.63-1926538191</f>
        <v>-1856902239.3699999</v>
      </c>
      <c r="E430" s="401">
        <v>0</v>
      </c>
      <c r="F430" s="402">
        <v>0</v>
      </c>
    </row>
    <row r="431" spans="2:6" x14ac:dyDescent="0.25">
      <c r="B431" s="69">
        <v>1234</v>
      </c>
      <c r="C431" s="399" t="s">
        <v>116</v>
      </c>
      <c r="D431" s="403">
        <v>0</v>
      </c>
      <c r="E431" s="401">
        <v>0</v>
      </c>
      <c r="F431" s="402">
        <v>0</v>
      </c>
    </row>
    <row r="432" spans="2:6" x14ac:dyDescent="0.25">
      <c r="B432" s="69">
        <v>1235</v>
      </c>
      <c r="C432" s="404" t="s">
        <v>117</v>
      </c>
      <c r="D432" s="405">
        <v>0</v>
      </c>
      <c r="E432" s="401">
        <v>0</v>
      </c>
      <c r="F432" s="402">
        <v>0</v>
      </c>
    </row>
    <row r="433" spans="2:6" x14ac:dyDescent="0.25">
      <c r="B433" s="406">
        <v>1236</v>
      </c>
      <c r="C433" s="407" t="s">
        <v>118</v>
      </c>
      <c r="D433" s="405">
        <v>0</v>
      </c>
      <c r="E433" s="401">
        <v>0</v>
      </c>
      <c r="F433" s="402">
        <v>0</v>
      </c>
    </row>
    <row r="434" spans="2:6" x14ac:dyDescent="0.25">
      <c r="B434" s="408">
        <v>1240</v>
      </c>
      <c r="C434" s="409" t="s">
        <v>119</v>
      </c>
      <c r="D434" s="410">
        <f>SUM(D435:D441)</f>
        <v>36659880.660000004</v>
      </c>
      <c r="E434" s="401">
        <v>0</v>
      </c>
      <c r="F434" s="402">
        <v>0</v>
      </c>
    </row>
    <row r="435" spans="2:6" x14ac:dyDescent="0.25">
      <c r="B435" s="406">
        <v>1241</v>
      </c>
      <c r="C435" s="411" t="s">
        <v>52</v>
      </c>
      <c r="D435" s="412">
        <f>7500661.45-4611635.73+0.01</f>
        <v>2889025.7299999995</v>
      </c>
      <c r="E435" s="401">
        <v>0</v>
      </c>
      <c r="F435" s="402">
        <v>0</v>
      </c>
    </row>
    <row r="436" spans="2:6" x14ac:dyDescent="0.25">
      <c r="B436" s="406">
        <v>1242</v>
      </c>
      <c r="C436" s="411" t="s">
        <v>53</v>
      </c>
      <c r="D436" s="412">
        <f>953475.54-845556.54</f>
        <v>107919</v>
      </c>
      <c r="E436" s="401">
        <v>0</v>
      </c>
      <c r="F436" s="402">
        <v>0</v>
      </c>
    </row>
    <row r="437" spans="2:6" x14ac:dyDescent="0.25">
      <c r="B437" s="406">
        <v>1243</v>
      </c>
      <c r="C437" s="411" t="s">
        <v>329</v>
      </c>
      <c r="D437" s="405">
        <v>0</v>
      </c>
      <c r="E437" s="401">
        <v>0</v>
      </c>
      <c r="F437" s="402">
        <v>0</v>
      </c>
    </row>
    <row r="438" spans="2:6" x14ac:dyDescent="0.25">
      <c r="B438" s="406">
        <v>1244</v>
      </c>
      <c r="C438" s="411" t="s">
        <v>54</v>
      </c>
      <c r="D438" s="413">
        <f>40645483.02-35788060.48</f>
        <v>4857422.5400000066</v>
      </c>
      <c r="E438" s="401">
        <v>0</v>
      </c>
      <c r="F438" s="402">
        <v>0</v>
      </c>
    </row>
    <row r="439" spans="2:6" x14ac:dyDescent="0.25">
      <c r="B439" s="406">
        <v>1245</v>
      </c>
      <c r="C439" s="411" t="s">
        <v>55</v>
      </c>
      <c r="D439" s="405">
        <f>1000000-1000000</f>
        <v>0</v>
      </c>
      <c r="E439" s="401">
        <v>0</v>
      </c>
      <c r="F439" s="402">
        <v>0</v>
      </c>
    </row>
    <row r="440" spans="2:6" x14ac:dyDescent="0.25">
      <c r="B440" s="406">
        <v>1246</v>
      </c>
      <c r="C440" s="411" t="s">
        <v>56</v>
      </c>
      <c r="D440" s="412">
        <f>8424696.5-4793633.11</f>
        <v>3631063.3899999997</v>
      </c>
      <c r="E440" s="401">
        <v>0</v>
      </c>
      <c r="F440" s="402">
        <v>0</v>
      </c>
    </row>
    <row r="441" spans="2:6" x14ac:dyDescent="0.25">
      <c r="B441" s="70">
        <v>1247</v>
      </c>
      <c r="C441" s="71" t="s">
        <v>57</v>
      </c>
      <c r="D441" s="72">
        <f>27639454.64-2465004.64</f>
        <v>25174450</v>
      </c>
      <c r="E441" s="414">
        <v>0</v>
      </c>
      <c r="F441" s="415">
        <v>0</v>
      </c>
    </row>
    <row r="444" spans="2:6" x14ac:dyDescent="0.25">
      <c r="B444" s="57" t="s">
        <v>327</v>
      </c>
      <c r="C444" s="58"/>
      <c r="D444" s="58"/>
      <c r="E444" s="58"/>
      <c r="F444" s="121"/>
    </row>
    <row r="445" spans="2:6" x14ac:dyDescent="0.25">
      <c r="B445" s="52" t="s">
        <v>5</v>
      </c>
      <c r="C445" s="52" t="s">
        <v>20</v>
      </c>
      <c r="D445" s="52">
        <v>2019</v>
      </c>
      <c r="E445" s="55">
        <v>2018</v>
      </c>
      <c r="F445" s="122"/>
    </row>
    <row r="446" spans="2:6" x14ac:dyDescent="0.25">
      <c r="B446" s="66"/>
      <c r="C446" s="67"/>
      <c r="D446" s="68"/>
      <c r="E446" s="113"/>
      <c r="F446" s="115"/>
    </row>
    <row r="447" spans="2:6" x14ac:dyDescent="0.25">
      <c r="B447" s="363">
        <v>5500</v>
      </c>
      <c r="C447" s="364" t="s">
        <v>252</v>
      </c>
      <c r="D447" s="365">
        <f>+D448</f>
        <v>7123775.5899999999</v>
      </c>
      <c r="E447" s="365">
        <f>+E448</f>
        <v>9091869.7100000009</v>
      </c>
      <c r="F447" s="116"/>
    </row>
    <row r="448" spans="2:6" ht="24.75" x14ac:dyDescent="0.25">
      <c r="B448" s="363">
        <v>5510</v>
      </c>
      <c r="C448" s="364" t="s">
        <v>253</v>
      </c>
      <c r="D448" s="365">
        <f>SUM(D449:D452)</f>
        <v>7123775.5899999999</v>
      </c>
      <c r="E448" s="365">
        <f>SUM(E450:E452)</f>
        <v>9091869.7100000009</v>
      </c>
      <c r="F448" s="116"/>
    </row>
    <row r="449" spans="2:7" x14ac:dyDescent="0.25">
      <c r="B449" s="363">
        <v>5513</v>
      </c>
      <c r="C449" s="47" t="s">
        <v>363</v>
      </c>
      <c r="D449" s="365">
        <v>2106487.6800000002</v>
      </c>
      <c r="E449" s="365">
        <v>0</v>
      </c>
      <c r="F449" s="116"/>
    </row>
    <row r="450" spans="2:7" x14ac:dyDescent="0.25">
      <c r="B450" s="111">
        <v>5515</v>
      </c>
      <c r="C450" s="47" t="s">
        <v>94</v>
      </c>
      <c r="D450" s="110">
        <v>4882734.34</v>
      </c>
      <c r="E450" s="110">
        <v>5598319.8200000003</v>
      </c>
      <c r="F450" s="116"/>
    </row>
    <row r="451" spans="2:7" x14ac:dyDescent="0.25">
      <c r="B451" s="46">
        <v>5517</v>
      </c>
      <c r="C451" s="47" t="s">
        <v>95</v>
      </c>
      <c r="D451" s="110">
        <v>134553.57</v>
      </c>
      <c r="E451" s="110">
        <v>134553.57</v>
      </c>
      <c r="F451" s="117"/>
    </row>
    <row r="452" spans="2:7" ht="24.75" x14ac:dyDescent="0.25">
      <c r="B452" s="46">
        <v>5518</v>
      </c>
      <c r="C452" s="47" t="s">
        <v>96</v>
      </c>
      <c r="D452" s="110">
        <v>0</v>
      </c>
      <c r="E452" s="110">
        <v>3358996.32</v>
      </c>
      <c r="F452" s="118"/>
    </row>
    <row r="453" spans="2:7" x14ac:dyDescent="0.25">
      <c r="B453" s="363">
        <v>5600</v>
      </c>
      <c r="C453" s="364" t="s">
        <v>254</v>
      </c>
      <c r="D453" s="366">
        <f>+D454</f>
        <v>144774660.41999999</v>
      </c>
      <c r="E453" s="366">
        <f>+E454</f>
        <v>114520802.12</v>
      </c>
      <c r="F453" s="119"/>
    </row>
    <row r="454" spans="2:7" x14ac:dyDescent="0.25">
      <c r="B454" s="363">
        <v>5610</v>
      </c>
      <c r="C454" s="364" t="s">
        <v>255</v>
      </c>
      <c r="D454" s="367">
        <f>+D455</f>
        <v>144774660.41999999</v>
      </c>
      <c r="E454" s="367">
        <f>+E455</f>
        <v>114520802.12</v>
      </c>
      <c r="F454" s="119"/>
    </row>
    <row r="455" spans="2:7" x14ac:dyDescent="0.25">
      <c r="B455" s="46">
        <v>5611</v>
      </c>
      <c r="C455" s="47" t="s">
        <v>97</v>
      </c>
      <c r="D455" s="110">
        <v>144774660.41999999</v>
      </c>
      <c r="E455" s="110">
        <v>114520802.12</v>
      </c>
      <c r="F455" s="119"/>
    </row>
    <row r="456" spans="2:7" x14ac:dyDescent="0.25">
      <c r="B456" s="70"/>
      <c r="C456" s="71"/>
      <c r="D456" s="72"/>
      <c r="E456" s="114"/>
      <c r="F456" s="120"/>
    </row>
    <row r="460" spans="2:7" ht="15" customHeight="1" x14ac:dyDescent="0.25">
      <c r="B460" s="432" t="s">
        <v>330</v>
      </c>
      <c r="C460" s="432"/>
      <c r="D460" s="432"/>
      <c r="E460" s="432"/>
      <c r="F460" s="432"/>
      <c r="G460" s="432"/>
    </row>
    <row r="461" spans="2:7" x14ac:dyDescent="0.25">
      <c r="B461" s="356"/>
      <c r="C461" s="356"/>
      <c r="D461" s="356"/>
      <c r="E461" s="356"/>
      <c r="F461" s="356"/>
    </row>
  </sheetData>
  <protectedRanges>
    <protectedRange sqref="C6:E6 C9:F13" name="Rango1_1"/>
    <protectedRange sqref="C33:H33 C132:H132 C126:E131 C125:I125 C26:E32" name="Rango1_1_2"/>
    <protectedRange sqref="C52:E53" name="Rango1_1_1"/>
    <protectedRange sqref="C57:E58" name="Rango1_1_3"/>
    <protectedRange sqref="E82:G82 C82 C83:H83 D84:F93" name="Rango1"/>
    <protectedRange sqref="C104:E104 D105:E105 D103:E103 C106:E106" name="Rango1_2"/>
    <protectedRange sqref="C105" name="Rango1_2_1"/>
    <protectedRange sqref="C103" name="Rango1_3"/>
    <protectedRange sqref="D140:E140 C142:E150" name="Rango1_1_4"/>
    <protectedRange sqref="G142" name="Rango1_1_1_1"/>
    <protectedRange sqref="C153:F158" name="Rango1_1_5"/>
    <protectedRange sqref="C174:D200" name="Rango1_1_6"/>
    <protectedRange sqref="C208:D216" name="Rango1_1_1_2"/>
    <protectedRange sqref="C201:D207" name="Rango1_1_2_1"/>
    <protectedRange sqref="C217:D227" name="Rango1_1_3_1"/>
    <protectedRange sqref="C246:C250 D246:D251 C231:D245" name="Rango1_1_3_2"/>
    <protectedRange sqref="C258:D348 D257 C447:E455" name="Rango1_1_7"/>
    <protectedRange sqref="C358:E360 C361:F361" name="Rango1_1_8"/>
    <protectedRange sqref="C380:E380 C395:F395" name="Rango1_1_9"/>
    <protectedRange sqref="C381:E394" name="Rango1_1_1_3"/>
    <protectedRange sqref="D405:E405 D408:E408 D411:E411 D414:E414 D417:E417 C406:E407 C409:E410 C412:E413 C415:E416 C418:E420" name="Rango1_1_10"/>
    <protectedRange sqref="B416:B419" name="Rango1_4"/>
  </protectedRanges>
  <dataConsolidate/>
  <mergeCells count="13">
    <mergeCell ref="B5:H5"/>
    <mergeCell ref="B2:H2"/>
    <mergeCell ref="B4:H4"/>
    <mergeCell ref="B169:H169"/>
    <mergeCell ref="B166:H166"/>
    <mergeCell ref="B168:H168"/>
    <mergeCell ref="B400:H400"/>
    <mergeCell ref="B354:H354"/>
    <mergeCell ref="B398:H398"/>
    <mergeCell ref="B460:G460"/>
    <mergeCell ref="I24:I25"/>
    <mergeCell ref="B351:H351"/>
    <mergeCell ref="B401:H401"/>
  </mergeCells>
  <dataValidations disablePrompts="1" count="1">
    <dataValidation allowBlank="1" showErrorMessage="1" sqref="K8"/>
  </dataValidations>
  <pageMargins left="1.4960629921259843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 de Desglose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Ciro</dc:creator>
  <cp:lastModifiedBy>ServidorSQL</cp:lastModifiedBy>
  <cp:lastPrinted>2019-11-06T17:32:11Z</cp:lastPrinted>
  <dcterms:created xsi:type="dcterms:W3CDTF">2019-01-30T22:22:48Z</dcterms:created>
  <dcterms:modified xsi:type="dcterms:W3CDTF">2020-06-01T17:37:07Z</dcterms:modified>
</cp:coreProperties>
</file>