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CUENTA PUBLICA 2023\TRANSPARENCIA CTA PUBLICA 2023\DISCIPLINA FINANCIERA\"/>
    </mc:Choice>
  </mc:AlternateContent>
  <xr:revisionPtr revIDLastSave="0" documentId="13_ncr:1_{363D7FA2-3F3F-4150-9D8B-3451113BFD12}" xr6:coauthVersionLast="43" xr6:coauthVersionMax="43" xr10:uidLastSave="{00000000-0000-0000-0000-000000000000}"/>
  <bookViews>
    <workbookView xWindow="345" yWindow="0" windowWidth="14325" windowHeight="15345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1" l="1"/>
  <c r="I69" i="1" s="1"/>
  <c r="F96" i="1"/>
  <c r="I96" i="1" s="1"/>
  <c r="F97" i="1"/>
  <c r="I97" i="1" s="1"/>
  <c r="F98" i="1"/>
  <c r="F99" i="1"/>
  <c r="F100" i="1"/>
  <c r="I100" i="1" s="1"/>
  <c r="F101" i="1"/>
  <c r="I101" i="1" s="1"/>
  <c r="F102" i="1"/>
  <c r="F103" i="1"/>
  <c r="I103" i="1"/>
  <c r="F95" i="1"/>
  <c r="I95" i="1" s="1"/>
  <c r="F88" i="1"/>
  <c r="I88" i="1"/>
  <c r="F89" i="1"/>
  <c r="I89" i="1" s="1"/>
  <c r="F90" i="1"/>
  <c r="F86" i="1" s="1"/>
  <c r="I86" i="1" s="1"/>
  <c r="F91" i="1"/>
  <c r="I91" i="1" s="1"/>
  <c r="F92" i="1"/>
  <c r="I92" i="1" s="1"/>
  <c r="F93" i="1"/>
  <c r="I93" i="1" s="1"/>
  <c r="F87" i="1"/>
  <c r="I87" i="1" s="1"/>
  <c r="F78" i="1"/>
  <c r="I78" i="1" s="1"/>
  <c r="F79" i="1"/>
  <c r="I79" i="1" s="1"/>
  <c r="F80" i="1"/>
  <c r="F81" i="1"/>
  <c r="I81" i="1"/>
  <c r="F82" i="1"/>
  <c r="I82" i="1" s="1"/>
  <c r="F83" i="1"/>
  <c r="I83" i="1"/>
  <c r="F77" i="1"/>
  <c r="F74" i="1"/>
  <c r="F75" i="1"/>
  <c r="I75" i="1" s="1"/>
  <c r="F73" i="1"/>
  <c r="F65" i="1"/>
  <c r="F66" i="1"/>
  <c r="I66" i="1" s="1"/>
  <c r="F67" i="1"/>
  <c r="F68" i="1"/>
  <c r="I68" i="1" s="1"/>
  <c r="F70" i="1"/>
  <c r="I70" i="1" s="1"/>
  <c r="F71" i="1"/>
  <c r="F64" i="1"/>
  <c r="F61" i="1"/>
  <c r="I61" i="1" s="1"/>
  <c r="F62" i="1"/>
  <c r="F60" i="1"/>
  <c r="I60" i="1" s="1"/>
  <c r="F51" i="1"/>
  <c r="I51" i="1" s="1"/>
  <c r="F52" i="1"/>
  <c r="I52" i="1" s="1"/>
  <c r="F53" i="1"/>
  <c r="I53" i="1" s="1"/>
  <c r="F54" i="1"/>
  <c r="F55" i="1"/>
  <c r="F56" i="1"/>
  <c r="I56" i="1" s="1"/>
  <c r="F57" i="1"/>
  <c r="F58" i="1"/>
  <c r="I58" i="1" s="1"/>
  <c r="F50" i="1"/>
  <c r="F41" i="1"/>
  <c r="I41" i="1" s="1"/>
  <c r="F42" i="1"/>
  <c r="I42" i="1" s="1"/>
  <c r="F43" i="1"/>
  <c r="I43" i="1" s="1"/>
  <c r="F44" i="1"/>
  <c r="I44" i="1"/>
  <c r="F45" i="1"/>
  <c r="I45" i="1" s="1"/>
  <c r="F46" i="1"/>
  <c r="I46" i="1" s="1"/>
  <c r="F47" i="1"/>
  <c r="I47" i="1" s="1"/>
  <c r="F48" i="1"/>
  <c r="I48" i="1" s="1"/>
  <c r="F40" i="1"/>
  <c r="F31" i="1"/>
  <c r="F32" i="1"/>
  <c r="F33" i="1"/>
  <c r="I33" i="1" s="1"/>
  <c r="F34" i="1"/>
  <c r="I34" i="1" s="1"/>
  <c r="F35" i="1"/>
  <c r="F36" i="1"/>
  <c r="I36" i="1"/>
  <c r="F37" i="1"/>
  <c r="I37" i="1" s="1"/>
  <c r="F38" i="1"/>
  <c r="I38" i="1" s="1"/>
  <c r="F30" i="1"/>
  <c r="I30" i="1" s="1"/>
  <c r="F21" i="1"/>
  <c r="I21" i="1" s="1"/>
  <c r="F22" i="1"/>
  <c r="F23" i="1"/>
  <c r="I23" i="1" s="1"/>
  <c r="F24" i="1"/>
  <c r="F25" i="1"/>
  <c r="I25" i="1" s="1"/>
  <c r="F26" i="1"/>
  <c r="I26" i="1" s="1"/>
  <c r="F27" i="1"/>
  <c r="I27" i="1" s="1"/>
  <c r="F28" i="1"/>
  <c r="F20" i="1"/>
  <c r="I20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/>
  <c r="F12" i="1"/>
  <c r="F153" i="1"/>
  <c r="I153" i="1" s="1"/>
  <c r="F154" i="1"/>
  <c r="I154" i="1" s="1"/>
  <c r="F155" i="1"/>
  <c r="F156" i="1"/>
  <c r="F157" i="1"/>
  <c r="I157" i="1" s="1"/>
  <c r="F158" i="1"/>
  <c r="I158" i="1" s="1"/>
  <c r="F152" i="1"/>
  <c r="I152" i="1" s="1"/>
  <c r="F149" i="1"/>
  <c r="I149" i="1" s="1"/>
  <c r="F150" i="1"/>
  <c r="I150" i="1" s="1"/>
  <c r="F148" i="1"/>
  <c r="I148" i="1" s="1"/>
  <c r="F140" i="1"/>
  <c r="F141" i="1"/>
  <c r="F142" i="1"/>
  <c r="F143" i="1"/>
  <c r="I143" i="1" s="1"/>
  <c r="F144" i="1"/>
  <c r="F145" i="1"/>
  <c r="I145" i="1" s="1"/>
  <c r="F146" i="1"/>
  <c r="I146" i="1" s="1"/>
  <c r="F139" i="1"/>
  <c r="I139" i="1" s="1"/>
  <c r="F136" i="1"/>
  <c r="I136" i="1" s="1"/>
  <c r="F137" i="1"/>
  <c r="I137" i="1" s="1"/>
  <c r="F135" i="1"/>
  <c r="I135" i="1"/>
  <c r="F126" i="1"/>
  <c r="I126" i="1" s="1"/>
  <c r="F127" i="1"/>
  <c r="I127" i="1" s="1"/>
  <c r="F128" i="1"/>
  <c r="I128" i="1" s="1"/>
  <c r="F129" i="1"/>
  <c r="I129" i="1"/>
  <c r="F130" i="1"/>
  <c r="I130" i="1" s="1"/>
  <c r="F131" i="1"/>
  <c r="I131" i="1" s="1"/>
  <c r="F132" i="1"/>
  <c r="I132" i="1" s="1"/>
  <c r="F133" i="1"/>
  <c r="I133" i="1"/>
  <c r="F125" i="1"/>
  <c r="I125" i="1" s="1"/>
  <c r="F116" i="1"/>
  <c r="I116" i="1"/>
  <c r="F117" i="1"/>
  <c r="F118" i="1"/>
  <c r="I118" i="1"/>
  <c r="F119" i="1"/>
  <c r="I119" i="1" s="1"/>
  <c r="F120" i="1"/>
  <c r="I120" i="1" s="1"/>
  <c r="F121" i="1"/>
  <c r="I121" i="1" s="1"/>
  <c r="F122" i="1"/>
  <c r="I122" i="1"/>
  <c r="F123" i="1"/>
  <c r="I123" i="1" s="1"/>
  <c r="F115" i="1"/>
  <c r="I115" i="1" s="1"/>
  <c r="F106" i="1"/>
  <c r="I106" i="1" s="1"/>
  <c r="F107" i="1"/>
  <c r="I107" i="1" s="1"/>
  <c r="F108" i="1"/>
  <c r="I108" i="1" s="1"/>
  <c r="F109" i="1"/>
  <c r="I109" i="1"/>
  <c r="F110" i="1"/>
  <c r="I110" i="1" s="1"/>
  <c r="F111" i="1"/>
  <c r="I111" i="1"/>
  <c r="F112" i="1"/>
  <c r="I112" i="1" s="1"/>
  <c r="F113" i="1"/>
  <c r="I113" i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H85" i="1" s="1"/>
  <c r="E104" i="1"/>
  <c r="E85" i="1" s="1"/>
  <c r="G104" i="1"/>
  <c r="D104" i="1"/>
  <c r="E94" i="1"/>
  <c r="G94" i="1"/>
  <c r="H94" i="1"/>
  <c r="D94" i="1"/>
  <c r="D85" i="1" s="1"/>
  <c r="E86" i="1"/>
  <c r="G86" i="1"/>
  <c r="H86" i="1"/>
  <c r="D86" i="1"/>
  <c r="I98" i="1"/>
  <c r="I99" i="1"/>
  <c r="I102" i="1"/>
  <c r="I117" i="1"/>
  <c r="I140" i="1"/>
  <c r="I141" i="1"/>
  <c r="I142" i="1"/>
  <c r="I144" i="1"/>
  <c r="I155" i="1"/>
  <c r="I156" i="1"/>
  <c r="I7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G10" i="1" s="1"/>
  <c r="H19" i="1"/>
  <c r="D19" i="1"/>
  <c r="E11" i="1"/>
  <c r="G11" i="1"/>
  <c r="H11" i="1"/>
  <c r="H10" i="1" s="1"/>
  <c r="D11" i="1"/>
  <c r="I71" i="1"/>
  <c r="I67" i="1"/>
  <c r="I64" i="1"/>
  <c r="I62" i="1"/>
  <c r="I57" i="1"/>
  <c r="I55" i="1"/>
  <c r="I54" i="1"/>
  <c r="I35" i="1"/>
  <c r="I32" i="1"/>
  <c r="I31" i="1"/>
  <c r="I28" i="1"/>
  <c r="I24" i="1"/>
  <c r="I22" i="1"/>
  <c r="I12" i="1"/>
  <c r="I65" i="1"/>
  <c r="F63" i="1"/>
  <c r="I63" i="1" s="1"/>
  <c r="I77" i="1"/>
  <c r="F59" i="1" l="1"/>
  <c r="I59" i="1" s="1"/>
  <c r="F76" i="1"/>
  <c r="I76" i="1" s="1"/>
  <c r="F147" i="1"/>
  <c r="I147" i="1" s="1"/>
  <c r="I11" i="1"/>
  <c r="F19" i="1"/>
  <c r="H160" i="1"/>
  <c r="I90" i="1"/>
  <c r="D10" i="1"/>
  <c r="D160" i="1" s="1"/>
  <c r="G85" i="1"/>
  <c r="G160" i="1" s="1"/>
  <c r="I29" i="1"/>
  <c r="F49" i="1"/>
  <c r="E10" i="1"/>
  <c r="E160" i="1" s="1"/>
  <c r="F29" i="1"/>
  <c r="F11" i="1"/>
  <c r="F10" i="1" s="1"/>
  <c r="F39" i="1"/>
  <c r="F72" i="1"/>
  <c r="I72" i="1" s="1"/>
  <c r="I19" i="1"/>
  <c r="F151" i="1"/>
  <c r="I151" i="1" s="1"/>
  <c r="I50" i="1"/>
  <c r="I49" i="1" s="1"/>
  <c r="F134" i="1"/>
  <c r="I134" i="1" s="1"/>
  <c r="F114" i="1"/>
  <c r="I114" i="1" s="1"/>
  <c r="F124" i="1"/>
  <c r="I124" i="1" s="1"/>
  <c r="F94" i="1"/>
  <c r="I94" i="1" s="1"/>
  <c r="I40" i="1"/>
  <c r="I39" i="1" s="1"/>
  <c r="F138" i="1"/>
  <c r="I138" i="1" s="1"/>
  <c r="F104" i="1"/>
  <c r="I104" i="1" s="1"/>
  <c r="I85" i="1" s="1"/>
  <c r="I73" i="1"/>
  <c r="I10" i="1" l="1"/>
  <c r="I160" i="1"/>
  <c r="F85" i="1"/>
  <c r="F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<sst xmlns="http://schemas.openxmlformats.org/spreadsheetml/2006/main" count="162" uniqueCount="89">
  <si>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</si>
  <si>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</si>
  <si>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</si>
  <si>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</si>
  <si>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</si>
  <si>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</si>
  <si>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</si>
  <si>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</si>
  <si>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</si>
  <si>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</si>
  <si>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</si>
  <si>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</si>
  <si>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</si>
  <si>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</si>
  <si>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</si>
  <si>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</si>
  <si>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</si>
  <si>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</si>
  <si>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</si>
  <si>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</si>
  <si>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</si>
  <si>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</si>
  <si>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</si>
  <si>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</si>
  <si>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</si>
  <si>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</si>
  <si>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</si>
  <si>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</si>
  <si>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</si>
  <si>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</si>
  <si>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</si>
  <si>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</si>
  <si>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</si>
  <si>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</si>
  <si>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</si>
  <si>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</si>
  <si>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</si>
  <si>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</si>
  <si>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</si>
  <si>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</si>
  <si>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</si>
  <si>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</si>
  <si>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</si>
  <si>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</si>
  <si>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</si>
  <si>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</si>
  <si>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</si>
  <si>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</si>
  <si>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</si>
  <si>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</si>
  <si>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</si>
  <si>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</si>
  <si>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</si>
  <si>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</si>
  <si>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</si>
  <si>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</si>
  <si>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</si>
  <si>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</si>
  <si>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</si>
  <si>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</si>
  <si>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</si>
  <si>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</si>
  <si>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</si>
  <si>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</si>
  <si>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</si>
  <si>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</si>
  <si>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</si>
  <si>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</si>
  <si>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</si>
  <si>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</si>
  <si>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</si>
  <si>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</si>
  <si>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</si>
  <si>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</si>
  <si>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</si>
  <si>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</si>
  <si>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</si>
  <si>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</si>
  <si>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</si>
  <si>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</si>
  <si>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</si>
  <si>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</si>
  <si>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</si>
  <si>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</si>
  <si>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</si>
  <si>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</si>
  <si>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</si>
  <si>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2023 (b)</t>
  </si>
  <si>
    <t>MUNICIPIO DE IGUALA DE LA INDEPENDENCIA, 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</si>
</sst>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164" fontId="3" fillId="0" borderId="8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4" fontId="2" fillId="0" borderId="7" xfId="1" applyFont="1" applyBorder="1" applyAlignment="1">
      <alignment horizontal="left" vertical="center"/>
    </xf>
    <xf numFmtId="44" fontId="3" fillId="0" borderId="7" xfId="1" applyFont="1" applyBorder="1" applyAlignment="1">
      <alignment horizontal="left" vertical="center"/>
    </xf>
    <xf numFmtId="44" fontId="3" fillId="0" borderId="6" xfId="1" applyFont="1" applyBorder="1" applyAlignment="1">
      <alignment horizontal="left" vertical="center"/>
    </xf>
    <xf numFmtId="44" fontId="3" fillId="0" borderId="14" xfId="1" applyFont="1" applyBorder="1" applyAlignment="1">
      <alignment horizontal="left" vertical="center"/>
    </xf>
    <xf numFmtId="44" fontId="3" fillId="0" borderId="13" xfId="1" applyFont="1" applyBorder="1" applyAlignment="1">
      <alignment horizontal="left" vertical="center"/>
    </xf>
    <xf numFmtId="44" fontId="2" fillId="0" borderId="11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zoomScale="60" zoomScaleNormal="60" workbookViewId="0">
      <pane ySplit="9" topLeftCell="A100" activePane="bottomLeft" state="frozen"/>
      <selection pane="bottomLeft" activeCell="G119" sqref="G119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9" width="24.42578125" style="4" customWidth="1"/>
    <col min="10" max="16384" width="11" style="4"/>
  </cols>
  <sheetData>
    <row r="1" spans="2:9" ht="13.5" thickBot="1" x14ac:dyDescent="0.25">
      <c r="I1" s="18"/>
    </row>
    <row r="2" spans="2:9" x14ac:dyDescent="0.2">
      <c r="B2" s="27" t="s">
        <v>88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1</v>
      </c>
      <c r="C4" s="31"/>
      <c r="D4" s="31"/>
      <c r="E4" s="31"/>
      <c r="F4" s="31"/>
      <c r="G4" s="31"/>
      <c r="H4" s="31"/>
      <c r="I4" s="32"/>
    </row>
    <row r="5" spans="2:9" x14ac:dyDescent="0.2">
      <c r="B5" s="30" t="s">
        <v>87</v>
      </c>
      <c r="C5" s="31"/>
      <c r="D5" s="31"/>
      <c r="E5" s="31"/>
      <c r="F5" s="31"/>
      <c r="G5" s="31"/>
      <c r="H5" s="31"/>
      <c r="I5" s="32"/>
    </row>
    <row r="6" spans="2:9" ht="13.5" thickBot="1" x14ac:dyDescent="0.25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 x14ac:dyDescent="0.2">
      <c r="B7" s="27" t="s">
        <v>3</v>
      </c>
      <c r="C7" s="36"/>
      <c r="D7" s="27" t="s">
        <v>4</v>
      </c>
      <c r="E7" s="28"/>
      <c r="F7" s="28"/>
      <c r="G7" s="28"/>
      <c r="H7" s="36"/>
      <c r="I7" s="37" t="s">
        <v>5</v>
      </c>
    </row>
    <row r="8" spans="2:9" ht="15" customHeight="1" thickBot="1" x14ac:dyDescent="0.25">
      <c r="B8" s="30"/>
      <c r="C8" s="38"/>
      <c r="D8" s="33"/>
      <c r="E8" s="34"/>
      <c r="F8" s="34"/>
      <c r="G8" s="34"/>
      <c r="H8" s="39"/>
      <c r="I8" s="40"/>
    </row>
    <row r="9" spans="2:9" ht="13.5" thickBot="1" x14ac:dyDescent="0.25">
      <c r="B9" s="33"/>
      <c r="C9" s="39"/>
      <c r="D9" s="41" t="s">
        <v>6</v>
      </c>
      <c r="E9" s="42" t="s">
        <v>7</v>
      </c>
      <c r="F9" s="41" t="s">
        <v>8</v>
      </c>
      <c r="G9" s="41" t="s">
        <v>9</v>
      </c>
      <c r="H9" s="41" t="s">
        <v>10</v>
      </c>
      <c r="I9" s="43"/>
    </row>
    <row r="10" spans="2:9" x14ac:dyDescent="0.2">
      <c r="B10" s="5" t="s">
        <v>11</v>
      </c>
      <c r="C10" s="6"/>
      <c r="D10" s="19">
        <f t="shared" ref="D10:I10" si="0">D11+D19+D29+D39+D49+D59+D72+D76+D63</f>
        <v>357838908.17000002</v>
      </c>
      <c r="E10" s="19">
        <f t="shared" si="0"/>
        <v>74961454.679999992</v>
      </c>
      <c r="F10" s="19">
        <f t="shared" si="0"/>
        <v>432800362.85000002</v>
      </c>
      <c r="G10" s="19">
        <f t="shared" si="0"/>
        <v>423730670.11000001</v>
      </c>
      <c r="H10" s="19">
        <f t="shared" si="0"/>
        <v>422974578.12000006</v>
      </c>
      <c r="I10" s="19">
        <f t="shared" si="0"/>
        <v>9069692.7399999984</v>
      </c>
    </row>
    <row r="11" spans="2:9" x14ac:dyDescent="0.2">
      <c r="B11" s="1" t="s">
        <v>12</v>
      </c>
      <c r="C11" s="7"/>
      <c r="D11" s="20">
        <f t="shared" ref="D11:I11" si="1">SUM(D12:D18)</f>
        <v>229266871.49000004</v>
      </c>
      <c r="E11" s="20">
        <f t="shared" si="1"/>
        <v>-8265008.3999999985</v>
      </c>
      <c r="F11" s="20">
        <f t="shared" si="1"/>
        <v>221001863.09</v>
      </c>
      <c r="G11" s="20">
        <f t="shared" si="1"/>
        <v>220962155.13000003</v>
      </c>
      <c r="H11" s="20">
        <f t="shared" si="1"/>
        <v>220962155.13000003</v>
      </c>
      <c r="I11" s="20">
        <f t="shared" si="1"/>
        <v>39707.959999999963</v>
      </c>
    </row>
    <row r="12" spans="2:9" x14ac:dyDescent="0.2">
      <c r="B12" s="11" t="s">
        <v>13</v>
      </c>
      <c r="C12" s="9"/>
      <c r="D12" s="20">
        <v>145029295.03</v>
      </c>
      <c r="E12" s="21">
        <v>17711071.34</v>
      </c>
      <c r="F12" s="21">
        <f>D12+E12</f>
        <v>162740366.37</v>
      </c>
      <c r="G12" s="21">
        <v>162740366.37</v>
      </c>
      <c r="H12" s="21">
        <v>162740366.37</v>
      </c>
      <c r="I12" s="21">
        <f>F12-G12</f>
        <v>0</v>
      </c>
    </row>
    <row r="13" spans="2:9" x14ac:dyDescent="0.2">
      <c r="B13" s="11" t="s">
        <v>14</v>
      </c>
      <c r="C13" s="9"/>
      <c r="D13" s="20"/>
      <c r="E13" s="21"/>
      <c r="F13" s="21">
        <f t="shared" ref="F13:F18" si="2">D13+E13</f>
        <v>0</v>
      </c>
      <c r="G13" s="21"/>
      <c r="H13" s="21"/>
      <c r="I13" s="21">
        <f t="shared" ref="I13:I18" si="3">F13-G13</f>
        <v>0</v>
      </c>
    </row>
    <row r="14" spans="2:9" x14ac:dyDescent="0.2">
      <c r="B14" s="11" t="s">
        <v>15</v>
      </c>
      <c r="C14" s="9"/>
      <c r="D14" s="20">
        <v>40903129.649999999</v>
      </c>
      <c r="E14" s="21">
        <v>-1162978.47</v>
      </c>
      <c r="F14" s="21">
        <f t="shared" si="2"/>
        <v>39740151.18</v>
      </c>
      <c r="G14" s="21">
        <v>39740151.18</v>
      </c>
      <c r="H14" s="21">
        <v>39740151.18</v>
      </c>
      <c r="I14" s="21">
        <f t="shared" si="3"/>
        <v>0</v>
      </c>
    </row>
    <row r="15" spans="2:9" x14ac:dyDescent="0.2">
      <c r="B15" s="11" t="s">
        <v>16</v>
      </c>
      <c r="C15" s="9"/>
      <c r="D15" s="20">
        <v>4464349.2699999996</v>
      </c>
      <c r="E15" s="21">
        <v>2756668.99</v>
      </c>
      <c r="F15" s="21">
        <f t="shared" si="2"/>
        <v>7221018.2599999998</v>
      </c>
      <c r="G15" s="21">
        <v>7181310.2999999998</v>
      </c>
      <c r="H15" s="21">
        <v>7181310.2999999998</v>
      </c>
      <c r="I15" s="21">
        <f t="shared" si="3"/>
        <v>39707.959999999963</v>
      </c>
    </row>
    <row r="16" spans="2:9" x14ac:dyDescent="0.2">
      <c r="B16" s="11" t="s">
        <v>17</v>
      </c>
      <c r="C16" s="9"/>
      <c r="D16" s="20">
        <v>9272330.0199999996</v>
      </c>
      <c r="E16" s="21">
        <v>1631697.26</v>
      </c>
      <c r="F16" s="21">
        <f t="shared" si="2"/>
        <v>10904027.279999999</v>
      </c>
      <c r="G16" s="21">
        <v>10904027.279999999</v>
      </c>
      <c r="H16" s="21">
        <v>10904027.279999999</v>
      </c>
      <c r="I16" s="21">
        <f t="shared" si="3"/>
        <v>0</v>
      </c>
    </row>
    <row r="17" spans="2:9" x14ac:dyDescent="0.2">
      <c r="B17" s="11" t="s">
        <v>18</v>
      </c>
      <c r="C17" s="9"/>
      <c r="D17" s="20">
        <v>29294767.52</v>
      </c>
      <c r="E17" s="21">
        <v>-29294767.52</v>
      </c>
      <c r="F17" s="21">
        <f t="shared" si="2"/>
        <v>0</v>
      </c>
      <c r="G17" s="21">
        <v>0</v>
      </c>
      <c r="H17" s="21">
        <v>0</v>
      </c>
      <c r="I17" s="21">
        <f t="shared" si="3"/>
        <v>0</v>
      </c>
    </row>
    <row r="18" spans="2:9" x14ac:dyDescent="0.2">
      <c r="B18" s="11" t="s">
        <v>19</v>
      </c>
      <c r="C18" s="9"/>
      <c r="D18" s="20">
        <v>303000</v>
      </c>
      <c r="E18" s="21">
        <v>93300</v>
      </c>
      <c r="F18" s="21">
        <f t="shared" si="2"/>
        <v>396300</v>
      </c>
      <c r="G18" s="21">
        <v>396300</v>
      </c>
      <c r="H18" s="21">
        <v>396300</v>
      </c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58219935.340000004</v>
      </c>
      <c r="E19" s="20">
        <f t="shared" si="4"/>
        <v>-1682037.9900000002</v>
      </c>
      <c r="F19" s="20">
        <f t="shared" si="4"/>
        <v>56537897.349999994</v>
      </c>
      <c r="G19" s="20">
        <f t="shared" si="4"/>
        <v>56235823.560000002</v>
      </c>
      <c r="H19" s="20">
        <f t="shared" si="4"/>
        <v>56228823.859999999</v>
      </c>
      <c r="I19" s="20">
        <f t="shared" si="4"/>
        <v>302073.78999999864</v>
      </c>
    </row>
    <row r="20" spans="2:9" x14ac:dyDescent="0.2">
      <c r="B20" s="11" t="s">
        <v>21</v>
      </c>
      <c r="C20" s="9"/>
      <c r="D20" s="20">
        <v>23723600.59</v>
      </c>
      <c r="E20" s="21">
        <v>2078060.56</v>
      </c>
      <c r="F20" s="20">
        <f t="shared" ref="F20:F28" si="5">D20+E20</f>
        <v>25801661.149999999</v>
      </c>
      <c r="G20" s="21">
        <v>25792945.5</v>
      </c>
      <c r="H20" s="21">
        <v>25792945.5</v>
      </c>
      <c r="I20" s="21">
        <f>F20-G20</f>
        <v>8715.6499999985099</v>
      </c>
    </row>
    <row r="21" spans="2:9" x14ac:dyDescent="0.2">
      <c r="B21" s="11" t="s">
        <v>22</v>
      </c>
      <c r="C21" s="9"/>
      <c r="D21" s="20">
        <v>939519.26</v>
      </c>
      <c r="E21" s="21">
        <v>-282920.25</v>
      </c>
      <c r="F21" s="20">
        <f t="shared" si="5"/>
        <v>656599.01</v>
      </c>
      <c r="G21" s="21">
        <v>656599.01</v>
      </c>
      <c r="H21" s="21">
        <v>656599.01</v>
      </c>
      <c r="I21" s="21">
        <f t="shared" ref="I21:I83" si="6">F21-G21</f>
        <v>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7101666.79</v>
      </c>
      <c r="E23" s="21">
        <v>-476107.92</v>
      </c>
      <c r="F23" s="20">
        <f t="shared" si="5"/>
        <v>6625558.8700000001</v>
      </c>
      <c r="G23" s="21">
        <v>6625558.8700000001</v>
      </c>
      <c r="H23" s="21">
        <v>6625558.8700000001</v>
      </c>
      <c r="I23" s="21">
        <f t="shared" si="6"/>
        <v>0</v>
      </c>
    </row>
    <row r="24" spans="2:9" x14ac:dyDescent="0.2">
      <c r="B24" s="11" t="s">
        <v>25</v>
      </c>
      <c r="C24" s="9"/>
      <c r="D24" s="20">
        <v>1549209.71</v>
      </c>
      <c r="E24" s="21">
        <v>-1206723.04</v>
      </c>
      <c r="F24" s="20">
        <f t="shared" si="5"/>
        <v>342486.66999999993</v>
      </c>
      <c r="G24" s="21">
        <v>342486.67</v>
      </c>
      <c r="H24" s="21">
        <v>342486.67</v>
      </c>
      <c r="I24" s="21">
        <f t="shared" si="6"/>
        <v>0</v>
      </c>
    </row>
    <row r="25" spans="2:9" x14ac:dyDescent="0.2">
      <c r="B25" s="11" t="s">
        <v>26</v>
      </c>
      <c r="C25" s="9"/>
      <c r="D25" s="20">
        <v>16457786.91</v>
      </c>
      <c r="E25" s="21">
        <v>1452251.14</v>
      </c>
      <c r="F25" s="20">
        <f t="shared" si="5"/>
        <v>17910038.050000001</v>
      </c>
      <c r="G25" s="21">
        <v>17616975.710000001</v>
      </c>
      <c r="H25" s="21">
        <v>17616975.93</v>
      </c>
      <c r="I25" s="21">
        <f t="shared" si="6"/>
        <v>293062.33999999985</v>
      </c>
    </row>
    <row r="26" spans="2:9" x14ac:dyDescent="0.2">
      <c r="B26" s="11" t="s">
        <v>27</v>
      </c>
      <c r="C26" s="9"/>
      <c r="D26" s="20">
        <v>1970817.3</v>
      </c>
      <c r="E26" s="21">
        <v>-680080.36</v>
      </c>
      <c r="F26" s="20">
        <f t="shared" si="5"/>
        <v>1290736.94</v>
      </c>
      <c r="G26" s="21">
        <v>1290736.94</v>
      </c>
      <c r="H26" s="21">
        <v>1290736.94</v>
      </c>
      <c r="I26" s="21">
        <f t="shared" si="6"/>
        <v>0</v>
      </c>
    </row>
    <row r="27" spans="2:9" x14ac:dyDescent="0.2">
      <c r="B27" s="11" t="s">
        <v>28</v>
      </c>
      <c r="C27" s="9"/>
      <c r="D27" s="20">
        <v>24000</v>
      </c>
      <c r="E27" s="21">
        <v>-22800</v>
      </c>
      <c r="F27" s="20">
        <f t="shared" si="5"/>
        <v>1200</v>
      </c>
      <c r="G27" s="21">
        <v>1200</v>
      </c>
      <c r="H27" s="21">
        <v>1200</v>
      </c>
      <c r="I27" s="21">
        <f t="shared" si="6"/>
        <v>0</v>
      </c>
    </row>
    <row r="28" spans="2:9" x14ac:dyDescent="0.2">
      <c r="B28" s="11" t="s">
        <v>29</v>
      </c>
      <c r="C28" s="9"/>
      <c r="D28" s="20">
        <v>6453334.7800000003</v>
      </c>
      <c r="E28" s="21">
        <v>-2543718.12</v>
      </c>
      <c r="F28" s="20">
        <f t="shared" si="5"/>
        <v>3909616.66</v>
      </c>
      <c r="G28" s="21">
        <v>3909320.86</v>
      </c>
      <c r="H28" s="21">
        <v>3902320.94</v>
      </c>
      <c r="I28" s="21">
        <f t="shared" si="6"/>
        <v>295.8000000002794</v>
      </c>
    </row>
    <row r="29" spans="2:9" x14ac:dyDescent="0.2">
      <c r="B29" s="1" t="s">
        <v>30</v>
      </c>
      <c r="C29" s="7"/>
      <c r="D29" s="20">
        <f t="shared" ref="D29:I29" si="7">SUM(D30:D38)</f>
        <v>42257366.530000001</v>
      </c>
      <c r="E29" s="20">
        <f t="shared" si="7"/>
        <v>39002704.719999999</v>
      </c>
      <c r="F29" s="20">
        <f t="shared" si="7"/>
        <v>81260071.25</v>
      </c>
      <c r="G29" s="20">
        <f t="shared" si="7"/>
        <v>79572496.950000003</v>
      </c>
      <c r="H29" s="20">
        <f t="shared" si="7"/>
        <v>79525439.460000008</v>
      </c>
      <c r="I29" s="20">
        <f t="shared" si="7"/>
        <v>1687574.3000000019</v>
      </c>
    </row>
    <row r="30" spans="2:9" x14ac:dyDescent="0.2">
      <c r="B30" s="11" t="s">
        <v>31</v>
      </c>
      <c r="C30" s="9"/>
      <c r="D30" s="20">
        <v>4722202.45</v>
      </c>
      <c r="E30" s="21">
        <v>16944995.66</v>
      </c>
      <c r="F30" s="20">
        <f t="shared" ref="F30:F38" si="8">D30+E30</f>
        <v>21667198.109999999</v>
      </c>
      <c r="G30" s="21">
        <v>21667198.109999999</v>
      </c>
      <c r="H30" s="21">
        <v>21667198.109999999</v>
      </c>
      <c r="I30" s="21">
        <f t="shared" si="6"/>
        <v>0</v>
      </c>
    </row>
    <row r="31" spans="2:9" x14ac:dyDescent="0.2">
      <c r="B31" s="11" t="s">
        <v>32</v>
      </c>
      <c r="C31" s="9"/>
      <c r="D31" s="20">
        <v>3809812.89</v>
      </c>
      <c r="E31" s="21">
        <v>7846438.3799999999</v>
      </c>
      <c r="F31" s="20">
        <f t="shared" si="8"/>
        <v>11656251.27</v>
      </c>
      <c r="G31" s="21">
        <v>11656251.27</v>
      </c>
      <c r="H31" s="21">
        <v>11656251.27</v>
      </c>
      <c r="I31" s="21">
        <f t="shared" si="6"/>
        <v>0</v>
      </c>
    </row>
    <row r="32" spans="2:9" x14ac:dyDescent="0.2">
      <c r="B32" s="11" t="s">
        <v>33</v>
      </c>
      <c r="C32" s="9"/>
      <c r="D32" s="20">
        <v>2689965.97</v>
      </c>
      <c r="E32" s="21">
        <v>2351081.4700000002</v>
      </c>
      <c r="F32" s="20">
        <f t="shared" si="8"/>
        <v>5041047.4400000004</v>
      </c>
      <c r="G32" s="21">
        <v>5041047.4400000004</v>
      </c>
      <c r="H32" s="21">
        <v>5015003.12</v>
      </c>
      <c r="I32" s="21">
        <f t="shared" si="6"/>
        <v>0</v>
      </c>
    </row>
    <row r="33" spans="2:9" x14ac:dyDescent="0.2">
      <c r="B33" s="11" t="s">
        <v>34</v>
      </c>
      <c r="C33" s="9"/>
      <c r="D33" s="20">
        <v>878918.73</v>
      </c>
      <c r="E33" s="21">
        <v>1094401.69</v>
      </c>
      <c r="F33" s="20">
        <f t="shared" si="8"/>
        <v>1973320.42</v>
      </c>
      <c r="G33" s="21">
        <v>1936602.03</v>
      </c>
      <c r="H33" s="21">
        <v>1936602.03</v>
      </c>
      <c r="I33" s="21">
        <f t="shared" si="6"/>
        <v>36718.389999999898</v>
      </c>
    </row>
    <row r="34" spans="2:9" x14ac:dyDescent="0.2">
      <c r="B34" s="11" t="s">
        <v>35</v>
      </c>
      <c r="C34" s="9"/>
      <c r="D34" s="20">
        <v>6611788.8399999999</v>
      </c>
      <c r="E34" s="21">
        <v>-701490.42</v>
      </c>
      <c r="F34" s="20">
        <f t="shared" si="8"/>
        <v>5910298.4199999999</v>
      </c>
      <c r="G34" s="21">
        <v>5910298.4199999999</v>
      </c>
      <c r="H34" s="21">
        <v>5910298.4199999999</v>
      </c>
      <c r="I34" s="21">
        <f t="shared" si="6"/>
        <v>0</v>
      </c>
    </row>
    <row r="35" spans="2:9" x14ac:dyDescent="0.2">
      <c r="B35" s="11" t="s">
        <v>36</v>
      </c>
      <c r="C35" s="9"/>
      <c r="D35" s="20">
        <v>4024999.16</v>
      </c>
      <c r="E35" s="21">
        <v>208469.27</v>
      </c>
      <c r="F35" s="20">
        <f t="shared" si="8"/>
        <v>4233468.43</v>
      </c>
      <c r="G35" s="21">
        <v>4233468.43</v>
      </c>
      <c r="H35" s="21">
        <v>4218468.42</v>
      </c>
      <c r="I35" s="21">
        <f t="shared" si="6"/>
        <v>0</v>
      </c>
    </row>
    <row r="36" spans="2:9" x14ac:dyDescent="0.2">
      <c r="B36" s="11" t="s">
        <v>37</v>
      </c>
      <c r="C36" s="9"/>
      <c r="D36" s="20">
        <v>2439337.9</v>
      </c>
      <c r="E36" s="21">
        <v>-2142198.56</v>
      </c>
      <c r="F36" s="20">
        <f t="shared" si="8"/>
        <v>297139.33999999985</v>
      </c>
      <c r="G36" s="21">
        <v>297139.34000000003</v>
      </c>
      <c r="H36" s="21">
        <v>297139.34000000003</v>
      </c>
      <c r="I36" s="21">
        <f t="shared" si="6"/>
        <v>0</v>
      </c>
    </row>
    <row r="37" spans="2:9" x14ac:dyDescent="0.2">
      <c r="B37" s="11" t="s">
        <v>38</v>
      </c>
      <c r="C37" s="9"/>
      <c r="D37" s="20">
        <v>11964912.890000001</v>
      </c>
      <c r="E37" s="21">
        <v>1655605.01</v>
      </c>
      <c r="F37" s="20">
        <f t="shared" si="8"/>
        <v>13620517.9</v>
      </c>
      <c r="G37" s="21">
        <v>13620517.9</v>
      </c>
      <c r="H37" s="21">
        <v>13614504.74</v>
      </c>
      <c r="I37" s="21">
        <f t="shared" si="6"/>
        <v>0</v>
      </c>
    </row>
    <row r="38" spans="2:9" x14ac:dyDescent="0.2">
      <c r="B38" s="11" t="s">
        <v>39</v>
      </c>
      <c r="C38" s="9"/>
      <c r="D38" s="20">
        <v>5115427.7</v>
      </c>
      <c r="E38" s="21">
        <v>11745402.220000001</v>
      </c>
      <c r="F38" s="20">
        <f t="shared" si="8"/>
        <v>16860829.920000002</v>
      </c>
      <c r="G38" s="21">
        <v>15209974.01</v>
      </c>
      <c r="H38" s="21">
        <v>15209974.01</v>
      </c>
      <c r="I38" s="21">
        <f t="shared" si="6"/>
        <v>1650855.910000002</v>
      </c>
    </row>
    <row r="39" spans="2:9" ht="25.5" customHeight="1" x14ac:dyDescent="0.2">
      <c r="B39" s="25" t="s">
        <v>40</v>
      </c>
      <c r="C39" s="26"/>
      <c r="D39" s="20">
        <f t="shared" ref="D39:I39" si="9">SUM(D40:D48)</f>
        <v>9113492.8200000003</v>
      </c>
      <c r="E39" s="20">
        <f t="shared" si="9"/>
        <v>-1550465.2</v>
      </c>
      <c r="F39" s="20">
        <f>SUM(F40:F48)</f>
        <v>7563027.6200000001</v>
      </c>
      <c r="G39" s="20">
        <f t="shared" si="9"/>
        <v>7563027.6200000001</v>
      </c>
      <c r="H39" s="20">
        <f t="shared" si="9"/>
        <v>7559027.6200000001</v>
      </c>
      <c r="I39" s="20">
        <f t="shared" si="9"/>
        <v>0</v>
      </c>
    </row>
    <row r="40" spans="2:9" x14ac:dyDescent="0.2">
      <c r="B40" s="11" t="s">
        <v>41</v>
      </c>
      <c r="C40" s="9"/>
      <c r="D40" s="20"/>
      <c r="E40" s="21"/>
      <c r="F40" s="20">
        <f>D40+E40</f>
        <v>0</v>
      </c>
      <c r="G40" s="21"/>
      <c r="H40" s="21"/>
      <c r="I40" s="21">
        <f t="shared" si="6"/>
        <v>0</v>
      </c>
    </row>
    <row r="41" spans="2:9" x14ac:dyDescent="0.2">
      <c r="B41" s="11" t="s">
        <v>42</v>
      </c>
      <c r="C41" s="9"/>
      <c r="D41" s="20">
        <v>1600000</v>
      </c>
      <c r="E41" s="21">
        <v>-36052</v>
      </c>
      <c r="F41" s="20">
        <f t="shared" ref="F41:F83" si="10">D41+E41</f>
        <v>1563948</v>
      </c>
      <c r="G41" s="21">
        <v>1563948</v>
      </c>
      <c r="H41" s="21">
        <v>1563948</v>
      </c>
      <c r="I41" s="21">
        <f t="shared" si="6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0"/>
        <v>0</v>
      </c>
      <c r="G42" s="21"/>
      <c r="H42" s="21"/>
      <c r="I42" s="21">
        <f t="shared" si="6"/>
        <v>0</v>
      </c>
    </row>
    <row r="43" spans="2:9" x14ac:dyDescent="0.2">
      <c r="B43" s="11" t="s">
        <v>44</v>
      </c>
      <c r="C43" s="9"/>
      <c r="D43" s="20">
        <v>7513492.8200000003</v>
      </c>
      <c r="E43" s="21">
        <v>-1544413.2</v>
      </c>
      <c r="F43" s="20">
        <f t="shared" si="10"/>
        <v>5969079.6200000001</v>
      </c>
      <c r="G43" s="21">
        <v>5969079.6200000001</v>
      </c>
      <c r="H43" s="21">
        <v>5965079.6200000001</v>
      </c>
      <c r="I43" s="21">
        <f t="shared" si="6"/>
        <v>0</v>
      </c>
    </row>
    <row r="44" spans="2:9" x14ac:dyDescent="0.2">
      <c r="B44" s="11" t="s">
        <v>45</v>
      </c>
      <c r="C44" s="9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x14ac:dyDescent="0.2">
      <c r="B47" s="11" t="s">
        <v>48</v>
      </c>
      <c r="C47" s="9"/>
      <c r="D47" s="20">
        <v>0</v>
      </c>
      <c r="E47" s="21">
        <v>30000</v>
      </c>
      <c r="F47" s="20">
        <f t="shared" si="10"/>
        <v>30000</v>
      </c>
      <c r="G47" s="21">
        <v>30000</v>
      </c>
      <c r="H47" s="21">
        <v>30000</v>
      </c>
      <c r="I47" s="21">
        <f t="shared" si="6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0"/>
        <v>0</v>
      </c>
      <c r="G48" s="21"/>
      <c r="H48" s="21"/>
      <c r="I48" s="21">
        <f t="shared" si="6"/>
        <v>0</v>
      </c>
    </row>
    <row r="49" spans="2:9" x14ac:dyDescent="0.2">
      <c r="B49" s="25" t="s">
        <v>50</v>
      </c>
      <c r="C49" s="26"/>
      <c r="D49" s="20">
        <f t="shared" ref="D49:I49" si="11">SUM(D50:D58)</f>
        <v>2989102.9899999993</v>
      </c>
      <c r="E49" s="20">
        <f t="shared" si="11"/>
        <v>3531159.4299999997</v>
      </c>
      <c r="F49" s="20">
        <f t="shared" si="11"/>
        <v>6520262.4199999999</v>
      </c>
      <c r="G49" s="20">
        <f t="shared" si="11"/>
        <v>4850872.2699999996</v>
      </c>
      <c r="H49" s="20">
        <f t="shared" si="11"/>
        <v>4850871.97</v>
      </c>
      <c r="I49" s="20">
        <f t="shared" si="11"/>
        <v>1669390.1499999994</v>
      </c>
    </row>
    <row r="50" spans="2:9" x14ac:dyDescent="0.2">
      <c r="B50" s="11" t="s">
        <v>51</v>
      </c>
      <c r="C50" s="9"/>
      <c r="D50" s="20">
        <v>2397102.9</v>
      </c>
      <c r="E50" s="21">
        <v>-81287.710000000006</v>
      </c>
      <c r="F50" s="20">
        <f t="shared" si="10"/>
        <v>2315815.19</v>
      </c>
      <c r="G50" s="21">
        <v>2197845.9300000002</v>
      </c>
      <c r="H50" s="21">
        <v>2197845.63</v>
      </c>
      <c r="I50" s="21">
        <f t="shared" si="6"/>
        <v>117969.25999999978</v>
      </c>
    </row>
    <row r="51" spans="2:9" x14ac:dyDescent="0.2">
      <c r="B51" s="11" t="s">
        <v>52</v>
      </c>
      <c r="C51" s="9"/>
      <c r="D51" s="20">
        <v>119352.8</v>
      </c>
      <c r="E51" s="21">
        <v>-119352.8</v>
      </c>
      <c r="F51" s="20">
        <f t="shared" si="10"/>
        <v>0</v>
      </c>
      <c r="G51" s="21">
        <v>0</v>
      </c>
      <c r="H51" s="21">
        <v>0</v>
      </c>
      <c r="I51" s="21">
        <f t="shared" si="6"/>
        <v>0</v>
      </c>
    </row>
    <row r="52" spans="2:9" x14ac:dyDescent="0.2">
      <c r="B52" s="11" t="s">
        <v>53</v>
      </c>
      <c r="C52" s="9"/>
      <c r="D52" s="20">
        <v>14847.8</v>
      </c>
      <c r="E52" s="21">
        <v>-14847.8</v>
      </c>
      <c r="F52" s="20">
        <f t="shared" si="10"/>
        <v>0</v>
      </c>
      <c r="G52" s="21">
        <v>0</v>
      </c>
      <c r="H52" s="21">
        <v>0</v>
      </c>
      <c r="I52" s="21">
        <f t="shared" si="6"/>
        <v>0</v>
      </c>
    </row>
    <row r="53" spans="2:9" x14ac:dyDescent="0.2">
      <c r="B53" s="11" t="s">
        <v>54</v>
      </c>
      <c r="C53" s="9"/>
      <c r="D53" s="20">
        <v>132017.99</v>
      </c>
      <c r="E53" s="21">
        <v>3637002.9</v>
      </c>
      <c r="F53" s="20">
        <f t="shared" si="10"/>
        <v>3769020.8899999997</v>
      </c>
      <c r="G53" s="21">
        <v>2217600</v>
      </c>
      <c r="H53" s="21">
        <v>2217600</v>
      </c>
      <c r="I53" s="21">
        <f t="shared" si="6"/>
        <v>1551420.8899999997</v>
      </c>
    </row>
    <row r="54" spans="2:9" x14ac:dyDescent="0.2">
      <c r="B54" s="11" t="s">
        <v>55</v>
      </c>
      <c r="C54" s="9"/>
      <c r="D54" s="20"/>
      <c r="E54" s="21"/>
      <c r="F54" s="20">
        <f t="shared" si="10"/>
        <v>0</v>
      </c>
      <c r="G54" s="21"/>
      <c r="H54" s="21"/>
      <c r="I54" s="21">
        <f t="shared" si="6"/>
        <v>0</v>
      </c>
    </row>
    <row r="55" spans="2:9" x14ac:dyDescent="0.2">
      <c r="B55" s="11" t="s">
        <v>56</v>
      </c>
      <c r="C55" s="9"/>
      <c r="D55" s="20">
        <v>325781.5</v>
      </c>
      <c r="E55" s="21">
        <v>109644.84</v>
      </c>
      <c r="F55" s="20">
        <f t="shared" si="10"/>
        <v>435426.33999999997</v>
      </c>
      <c r="G55" s="21">
        <v>435426.34</v>
      </c>
      <c r="H55" s="21">
        <v>435426.34</v>
      </c>
      <c r="I55" s="21">
        <f t="shared" si="6"/>
        <v>0</v>
      </c>
    </row>
    <row r="56" spans="2:9" x14ac:dyDescent="0.2">
      <c r="B56" s="11" t="s">
        <v>57</v>
      </c>
      <c r="C56" s="9"/>
      <c r="D56" s="20"/>
      <c r="E56" s="21"/>
      <c r="F56" s="20">
        <f t="shared" si="10"/>
        <v>0</v>
      </c>
      <c r="G56" s="21"/>
      <c r="H56" s="21"/>
      <c r="I56" s="21">
        <f t="shared" si="6"/>
        <v>0</v>
      </c>
    </row>
    <row r="57" spans="2:9" x14ac:dyDescent="0.2">
      <c r="B57" s="11" t="s">
        <v>58</v>
      </c>
      <c r="C57" s="9"/>
      <c r="D57" s="20"/>
      <c r="E57" s="21"/>
      <c r="F57" s="20">
        <f t="shared" si="10"/>
        <v>0</v>
      </c>
      <c r="G57" s="21"/>
      <c r="H57" s="21"/>
      <c r="I57" s="21">
        <f t="shared" si="6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0"/>
        <v>0</v>
      </c>
      <c r="G58" s="21"/>
      <c r="H58" s="21"/>
      <c r="I58" s="21">
        <f t="shared" si="6"/>
        <v>0</v>
      </c>
    </row>
    <row r="59" spans="2:9" x14ac:dyDescent="0.2">
      <c r="B59" s="1" t="s">
        <v>60</v>
      </c>
      <c r="C59" s="7"/>
      <c r="D59" s="20">
        <f>SUM(D60:D62)</f>
        <v>15992139</v>
      </c>
      <c r="E59" s="20">
        <f>SUM(E60:E62)</f>
        <v>43925102.119999997</v>
      </c>
      <c r="F59" s="20">
        <f>SUM(F60:F62)</f>
        <v>59917241.119999997</v>
      </c>
      <c r="G59" s="20">
        <f>SUM(G60:G62)</f>
        <v>54546294.579999998</v>
      </c>
      <c r="H59" s="20">
        <f>SUM(H60:H62)</f>
        <v>53848260.079999998</v>
      </c>
      <c r="I59" s="21">
        <f t="shared" si="6"/>
        <v>5370946.5399999991</v>
      </c>
    </row>
    <row r="60" spans="2:9" x14ac:dyDescent="0.2">
      <c r="B60" s="11" t="s">
        <v>61</v>
      </c>
      <c r="C60" s="9"/>
      <c r="D60" s="20">
        <v>15992139</v>
      </c>
      <c r="E60" s="21">
        <v>43925102.119999997</v>
      </c>
      <c r="F60" s="20">
        <f t="shared" si="10"/>
        <v>59917241.119999997</v>
      </c>
      <c r="G60" s="21">
        <v>54546294.579999998</v>
      </c>
      <c r="H60" s="21">
        <v>53848260.079999998</v>
      </c>
      <c r="I60" s="21">
        <f t="shared" si="6"/>
        <v>5370946.5399999991</v>
      </c>
    </row>
    <row r="61" spans="2:9" x14ac:dyDescent="0.2">
      <c r="B61" s="11" t="s">
        <v>62</v>
      </c>
      <c r="C61" s="9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x14ac:dyDescent="0.2">
      <c r="B62" s="11" t="s">
        <v>63</v>
      </c>
      <c r="C62" s="9"/>
      <c r="D62" s="20"/>
      <c r="E62" s="21"/>
      <c r="F62" s="20">
        <f t="shared" si="10"/>
        <v>0</v>
      </c>
      <c r="G62" s="21"/>
      <c r="H62" s="21"/>
      <c r="I62" s="21">
        <f t="shared" si="6"/>
        <v>0</v>
      </c>
    </row>
    <row r="63" spans="2:9" x14ac:dyDescent="0.2">
      <c r="B63" s="25" t="s">
        <v>64</v>
      </c>
      <c r="C63" s="2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6"/>
        <v>0</v>
      </c>
    </row>
    <row r="64" spans="2:9" x14ac:dyDescent="0.2">
      <c r="B64" s="11" t="s">
        <v>65</v>
      </c>
      <c r="C64" s="9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0"/>
        <v>0</v>
      </c>
      <c r="G67" s="21"/>
      <c r="H67" s="21"/>
      <c r="I67" s="21">
        <f t="shared" si="6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0"/>
        <v>0</v>
      </c>
      <c r="G71" s="21"/>
      <c r="H71" s="21"/>
      <c r="I71" s="21">
        <f t="shared" si="6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x14ac:dyDescent="0.2">
      <c r="B73" s="11" t="s">
        <v>74</v>
      </c>
      <c r="C73" s="9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x14ac:dyDescent="0.2">
      <c r="B74" s="11" t="s">
        <v>75</v>
      </c>
      <c r="C74" s="9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x14ac:dyDescent="0.2">
      <c r="B75" s="11" t="s">
        <v>76</v>
      </c>
      <c r="C75" s="9"/>
      <c r="D75" s="20"/>
      <c r="E75" s="21"/>
      <c r="F75" s="20">
        <f t="shared" si="10"/>
        <v>0</v>
      </c>
      <c r="G75" s="21"/>
      <c r="H75" s="21"/>
      <c r="I75" s="21">
        <f t="shared" si="6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0</v>
      </c>
      <c r="F76" s="20">
        <f>SUM(F77:F83)</f>
        <v>0</v>
      </c>
      <c r="G76" s="20">
        <f>SUM(G77:G83)</f>
        <v>0</v>
      </c>
      <c r="H76" s="20">
        <f>SUM(H77:H83)</f>
        <v>0</v>
      </c>
      <c r="I76" s="21">
        <f t="shared" si="6"/>
        <v>0</v>
      </c>
    </row>
    <row r="77" spans="2:9" x14ac:dyDescent="0.2">
      <c r="B77" s="11" t="s">
        <v>78</v>
      </c>
      <c r="C77" s="9"/>
      <c r="D77" s="20"/>
      <c r="E77" s="21"/>
      <c r="F77" s="20">
        <f t="shared" si="10"/>
        <v>0</v>
      </c>
      <c r="G77" s="21"/>
      <c r="H77" s="21"/>
      <c r="I77" s="21">
        <f t="shared" si="6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0"/>
        <v>0</v>
      </c>
      <c r="G78" s="21"/>
      <c r="H78" s="21"/>
      <c r="I78" s="21">
        <f t="shared" si="6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0"/>
        <v>0</v>
      </c>
      <c r="G82" s="21"/>
      <c r="H82" s="21"/>
      <c r="I82" s="21">
        <f t="shared" si="6"/>
        <v>0</v>
      </c>
    </row>
    <row r="83" spans="2:9" x14ac:dyDescent="0.2">
      <c r="B83" s="11" t="s">
        <v>84</v>
      </c>
      <c r="C83" s="9"/>
      <c r="D83" s="20"/>
      <c r="E83" s="21"/>
      <c r="F83" s="20">
        <f t="shared" si="10"/>
        <v>0</v>
      </c>
      <c r="G83" s="21"/>
      <c r="H83" s="21"/>
      <c r="I83" s="21">
        <f t="shared" si="6"/>
        <v>0</v>
      </c>
    </row>
    <row r="84" spans="2:9" x14ac:dyDescent="0.2">
      <c r="B84" s="16"/>
      <c r="C84" s="17"/>
      <c r="D84" s="22"/>
      <c r="E84" s="23"/>
      <c r="F84" s="23"/>
      <c r="G84" s="23"/>
      <c r="H84" s="23"/>
      <c r="I84" s="23"/>
    </row>
    <row r="85" spans="2:9" x14ac:dyDescent="0.2">
      <c r="B85" s="14" t="s">
        <v>85</v>
      </c>
      <c r="C85" s="15"/>
      <c r="D85" s="24">
        <f t="shared" ref="D85:I85" si="12">D86+D104+D94+D114+D124+D134+D138+D147+D151</f>
        <v>277194762.64999998</v>
      </c>
      <c r="E85" s="24">
        <f>E86+E104+E94+E114+E124+E134+E138+E147+E151</f>
        <v>70708994.999999985</v>
      </c>
      <c r="F85" s="24">
        <f t="shared" si="12"/>
        <v>347903757.64999998</v>
      </c>
      <c r="G85" s="24">
        <f>G86+G104+G94+G114+G124+G134+G138+G147+G151</f>
        <v>339445905.39999998</v>
      </c>
      <c r="H85" s="24">
        <f>H86+H104+H94+H114+H124+H134+H138+H147+H151</f>
        <v>339445905.39999998</v>
      </c>
      <c r="I85" s="24">
        <f t="shared" si="12"/>
        <v>8457852.25</v>
      </c>
    </row>
    <row r="86" spans="2:9" x14ac:dyDescent="0.2">
      <c r="B86" s="1" t="s">
        <v>12</v>
      </c>
      <c r="C86" s="7"/>
      <c r="D86" s="20">
        <f>SUM(D87:D93)</f>
        <v>63423072.460000001</v>
      </c>
      <c r="E86" s="20">
        <f>SUM(E87:E93)</f>
        <v>-5815122.4100000011</v>
      </c>
      <c r="F86" s="20">
        <f>SUM(F87:F93)</f>
        <v>57607950.049999997</v>
      </c>
      <c r="G86" s="20">
        <f>SUM(G87:G93)</f>
        <v>57607950.049999997</v>
      </c>
      <c r="H86" s="20">
        <f>SUM(H87:H93)</f>
        <v>57607950.049999997</v>
      </c>
      <c r="I86" s="21">
        <f t="shared" ref="I86:I149" si="13">F86-G86</f>
        <v>0</v>
      </c>
    </row>
    <row r="87" spans="2:9" x14ac:dyDescent="0.2">
      <c r="B87" s="11" t="s">
        <v>13</v>
      </c>
      <c r="C87" s="9"/>
      <c r="D87" s="20">
        <v>22058979.120000001</v>
      </c>
      <c r="E87" s="21">
        <v>-2500262</v>
      </c>
      <c r="F87" s="20">
        <f t="shared" ref="F87:F103" si="14">D87+E87</f>
        <v>19558717.120000001</v>
      </c>
      <c r="G87" s="21">
        <v>19558717.120000001</v>
      </c>
      <c r="H87" s="21">
        <v>19558717.120000001</v>
      </c>
      <c r="I87" s="21">
        <f t="shared" si="13"/>
        <v>0</v>
      </c>
    </row>
    <row r="88" spans="2:9" x14ac:dyDescent="0.2">
      <c r="B88" s="11" t="s">
        <v>14</v>
      </c>
      <c r="C88" s="9"/>
      <c r="D88" s="20"/>
      <c r="E88" s="21"/>
      <c r="F88" s="20">
        <f t="shared" si="14"/>
        <v>0</v>
      </c>
      <c r="G88" s="21"/>
      <c r="H88" s="21"/>
      <c r="I88" s="21">
        <f t="shared" si="13"/>
        <v>0</v>
      </c>
    </row>
    <row r="89" spans="2:9" x14ac:dyDescent="0.2">
      <c r="B89" s="11" t="s">
        <v>15</v>
      </c>
      <c r="C89" s="9"/>
      <c r="D89" s="20">
        <v>37852558.630000003</v>
      </c>
      <c r="E89" s="21">
        <v>-2306460.89</v>
      </c>
      <c r="F89" s="20">
        <f t="shared" si="14"/>
        <v>35546097.740000002</v>
      </c>
      <c r="G89" s="21">
        <v>35546097.740000002</v>
      </c>
      <c r="H89" s="21">
        <v>35546097.740000002</v>
      </c>
      <c r="I89" s="21">
        <f t="shared" si="13"/>
        <v>0</v>
      </c>
    </row>
    <row r="90" spans="2:9" x14ac:dyDescent="0.2">
      <c r="B90" s="11" t="s">
        <v>16</v>
      </c>
      <c r="C90" s="9"/>
      <c r="D90" s="20">
        <v>2250000</v>
      </c>
      <c r="E90" s="21">
        <v>-756813.95</v>
      </c>
      <c r="F90" s="20">
        <f t="shared" si="14"/>
        <v>1493186.05</v>
      </c>
      <c r="G90" s="21">
        <v>1493186.05</v>
      </c>
      <c r="H90" s="21">
        <v>1493186.05</v>
      </c>
      <c r="I90" s="21">
        <f t="shared" si="13"/>
        <v>0</v>
      </c>
    </row>
    <row r="91" spans="2:9" x14ac:dyDescent="0.2">
      <c r="B91" s="11" t="s">
        <v>17</v>
      </c>
      <c r="C91" s="9"/>
      <c r="D91" s="20">
        <v>349199.35</v>
      </c>
      <c r="E91" s="21">
        <v>660749.79</v>
      </c>
      <c r="F91" s="20">
        <f t="shared" si="14"/>
        <v>1009949.14</v>
      </c>
      <c r="G91" s="21">
        <v>1009949.14</v>
      </c>
      <c r="H91" s="21">
        <v>1009949.14</v>
      </c>
      <c r="I91" s="21">
        <f t="shared" si="13"/>
        <v>0</v>
      </c>
    </row>
    <row r="92" spans="2:9" x14ac:dyDescent="0.2">
      <c r="B92" s="11" t="s">
        <v>18</v>
      </c>
      <c r="C92" s="9"/>
      <c r="D92" s="20">
        <v>912335.35999999999</v>
      </c>
      <c r="E92" s="21">
        <v>-912335.35999999999</v>
      </c>
      <c r="F92" s="20">
        <f t="shared" si="14"/>
        <v>0</v>
      </c>
      <c r="G92" s="21">
        <v>0</v>
      </c>
      <c r="H92" s="21">
        <v>0</v>
      </c>
      <c r="I92" s="21">
        <f t="shared" si="13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14"/>
        <v>0</v>
      </c>
      <c r="G93" s="21"/>
      <c r="H93" s="21"/>
      <c r="I93" s="21">
        <f t="shared" si="13"/>
        <v>0</v>
      </c>
    </row>
    <row r="94" spans="2:9" x14ac:dyDescent="0.2">
      <c r="B94" s="1" t="s">
        <v>20</v>
      </c>
      <c r="C94" s="7"/>
      <c r="D94" s="20">
        <f>SUM(D95:D103)</f>
        <v>16234355.800000001</v>
      </c>
      <c r="E94" s="20">
        <f>SUM(E95:E103)</f>
        <v>15064768.469999997</v>
      </c>
      <c r="F94" s="20">
        <f>SUM(F95:F103)</f>
        <v>31299124.27</v>
      </c>
      <c r="G94" s="20">
        <f>SUM(G95:G103)</f>
        <v>31299124.269999996</v>
      </c>
      <c r="H94" s="20">
        <f>SUM(H95:H103)</f>
        <v>31299124.269999996</v>
      </c>
      <c r="I94" s="21">
        <f t="shared" si="13"/>
        <v>0</v>
      </c>
    </row>
    <row r="95" spans="2:9" x14ac:dyDescent="0.2">
      <c r="B95" s="11" t="s">
        <v>21</v>
      </c>
      <c r="C95" s="9"/>
      <c r="D95" s="20">
        <v>2202205.7799999998</v>
      </c>
      <c r="E95" s="21">
        <v>744221.84</v>
      </c>
      <c r="F95" s="20">
        <f t="shared" si="14"/>
        <v>2946427.6199999996</v>
      </c>
      <c r="G95" s="21">
        <v>2946427.62</v>
      </c>
      <c r="H95" s="21">
        <v>2946427.62</v>
      </c>
      <c r="I95" s="21">
        <f t="shared" si="13"/>
        <v>0</v>
      </c>
    </row>
    <row r="96" spans="2:9" x14ac:dyDescent="0.2">
      <c r="B96" s="11" t="s">
        <v>22</v>
      </c>
      <c r="C96" s="9"/>
      <c r="D96" s="20">
        <v>6018.68</v>
      </c>
      <c r="E96" s="21">
        <v>128476.39</v>
      </c>
      <c r="F96" s="20">
        <f t="shared" si="14"/>
        <v>134495.07</v>
      </c>
      <c r="G96" s="21">
        <v>134495.07</v>
      </c>
      <c r="H96" s="21">
        <v>134495.07</v>
      </c>
      <c r="I96" s="21">
        <f t="shared" si="13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14"/>
        <v>0</v>
      </c>
      <c r="G97" s="21"/>
      <c r="H97" s="21"/>
      <c r="I97" s="21">
        <f t="shared" si="13"/>
        <v>0</v>
      </c>
    </row>
    <row r="98" spans="2:9" x14ac:dyDescent="0.2">
      <c r="B98" s="11" t="s">
        <v>24</v>
      </c>
      <c r="C98" s="9"/>
      <c r="D98" s="20">
        <v>1816049.35</v>
      </c>
      <c r="E98" s="21">
        <v>12741596.52</v>
      </c>
      <c r="F98" s="20">
        <f t="shared" si="14"/>
        <v>14557645.869999999</v>
      </c>
      <c r="G98" s="21">
        <v>14557645.869999999</v>
      </c>
      <c r="H98" s="21">
        <v>14557645.869999999</v>
      </c>
      <c r="I98" s="21">
        <f t="shared" si="13"/>
        <v>0</v>
      </c>
    </row>
    <row r="99" spans="2:9" x14ac:dyDescent="0.2">
      <c r="B99" s="11" t="s">
        <v>25</v>
      </c>
      <c r="C99" s="9"/>
      <c r="D99" s="20">
        <v>221223.12</v>
      </c>
      <c r="E99" s="21">
        <v>238303.45</v>
      </c>
      <c r="F99" s="20">
        <f t="shared" si="14"/>
        <v>459526.57</v>
      </c>
      <c r="G99" s="21">
        <v>459526.57</v>
      </c>
      <c r="H99" s="21">
        <v>459526.57</v>
      </c>
      <c r="I99" s="21">
        <f t="shared" si="13"/>
        <v>0</v>
      </c>
    </row>
    <row r="100" spans="2:9" x14ac:dyDescent="0.2">
      <c r="B100" s="11" t="s">
        <v>26</v>
      </c>
      <c r="C100" s="9"/>
      <c r="D100" s="20">
        <v>7841842.5</v>
      </c>
      <c r="E100" s="21">
        <v>3230682.06</v>
      </c>
      <c r="F100" s="20">
        <f t="shared" si="14"/>
        <v>11072524.560000001</v>
      </c>
      <c r="G100" s="21">
        <v>11072524.560000001</v>
      </c>
      <c r="H100" s="21">
        <v>11072524.560000001</v>
      </c>
      <c r="I100" s="21">
        <f t="shared" si="13"/>
        <v>0</v>
      </c>
    </row>
    <row r="101" spans="2:9" x14ac:dyDescent="0.2">
      <c r="B101" s="11" t="s">
        <v>27</v>
      </c>
      <c r="C101" s="9"/>
      <c r="D101" s="20">
        <v>3303801.74</v>
      </c>
      <c r="E101" s="21">
        <v>-2769875.75</v>
      </c>
      <c r="F101" s="20">
        <f t="shared" si="14"/>
        <v>533925.99000000022</v>
      </c>
      <c r="G101" s="21">
        <v>533925.99</v>
      </c>
      <c r="H101" s="21">
        <v>533925.99</v>
      </c>
      <c r="I101" s="21">
        <f t="shared" si="13"/>
        <v>0</v>
      </c>
    </row>
    <row r="102" spans="2:9" x14ac:dyDescent="0.2">
      <c r="B102" s="11" t="s">
        <v>28</v>
      </c>
      <c r="C102" s="9"/>
      <c r="D102" s="20">
        <v>21025</v>
      </c>
      <c r="E102" s="21">
        <v>192408.95</v>
      </c>
      <c r="F102" s="20">
        <f t="shared" si="14"/>
        <v>213433.95</v>
      </c>
      <c r="G102" s="21">
        <v>213433.95</v>
      </c>
      <c r="H102" s="21">
        <v>213433.95</v>
      </c>
      <c r="I102" s="21">
        <f t="shared" si="13"/>
        <v>0</v>
      </c>
    </row>
    <row r="103" spans="2:9" x14ac:dyDescent="0.2">
      <c r="B103" s="11" t="s">
        <v>29</v>
      </c>
      <c r="C103" s="9"/>
      <c r="D103" s="20">
        <v>822189.63</v>
      </c>
      <c r="E103" s="21">
        <v>558955.01</v>
      </c>
      <c r="F103" s="20">
        <f t="shared" si="14"/>
        <v>1381144.6400000001</v>
      </c>
      <c r="G103" s="21">
        <v>1381144.64</v>
      </c>
      <c r="H103" s="21">
        <v>1381144.64</v>
      </c>
      <c r="I103" s="21">
        <f t="shared" si="13"/>
        <v>0</v>
      </c>
    </row>
    <row r="104" spans="2:9" x14ac:dyDescent="0.2">
      <c r="B104" s="1" t="s">
        <v>30</v>
      </c>
      <c r="C104" s="7"/>
      <c r="D104" s="20">
        <f>SUM(D105:D113)</f>
        <v>26065948.16</v>
      </c>
      <c r="E104" s="20">
        <f>SUM(E105:E113)</f>
        <v>638502.19999999949</v>
      </c>
      <c r="F104" s="20">
        <f>SUM(F105:F113)</f>
        <v>26704450.359999999</v>
      </c>
      <c r="G104" s="20">
        <f>SUM(G105:G113)</f>
        <v>26703811.109999999</v>
      </c>
      <c r="H104" s="20">
        <f>SUM(H105:H113)</f>
        <v>26703811.109999999</v>
      </c>
      <c r="I104" s="21">
        <f t="shared" si="13"/>
        <v>639.25</v>
      </c>
    </row>
    <row r="105" spans="2:9" x14ac:dyDescent="0.2">
      <c r="B105" s="11" t="s">
        <v>31</v>
      </c>
      <c r="C105" s="9"/>
      <c r="D105" s="20">
        <v>0</v>
      </c>
      <c r="E105" s="21">
        <v>1693861</v>
      </c>
      <c r="F105" s="21">
        <f>D105+E105</f>
        <v>1693861</v>
      </c>
      <c r="G105" s="21">
        <v>1693861</v>
      </c>
      <c r="H105" s="21">
        <v>1693861</v>
      </c>
      <c r="I105" s="21">
        <f t="shared" si="13"/>
        <v>0</v>
      </c>
    </row>
    <row r="106" spans="2:9" x14ac:dyDescent="0.2">
      <c r="B106" s="11" t="s">
        <v>32</v>
      </c>
      <c r="C106" s="9"/>
      <c r="D106" s="20">
        <v>5000</v>
      </c>
      <c r="E106" s="21">
        <v>1457337.22</v>
      </c>
      <c r="F106" s="21">
        <f t="shared" ref="F106:F113" si="15">D106+E106</f>
        <v>1462337.22</v>
      </c>
      <c r="G106" s="21">
        <v>1462337.22</v>
      </c>
      <c r="H106" s="21">
        <v>1462337.22</v>
      </c>
      <c r="I106" s="21">
        <f t="shared" si="13"/>
        <v>0</v>
      </c>
    </row>
    <row r="107" spans="2:9" x14ac:dyDescent="0.2">
      <c r="B107" s="11" t="s">
        <v>33</v>
      </c>
      <c r="C107" s="9"/>
      <c r="D107" s="20">
        <v>4255000</v>
      </c>
      <c r="E107" s="21">
        <v>-4028400</v>
      </c>
      <c r="F107" s="21">
        <f t="shared" si="15"/>
        <v>226600</v>
      </c>
      <c r="G107" s="21">
        <v>226600</v>
      </c>
      <c r="H107" s="21">
        <v>226600</v>
      </c>
      <c r="I107" s="21">
        <f t="shared" si="13"/>
        <v>0</v>
      </c>
    </row>
    <row r="108" spans="2:9" x14ac:dyDescent="0.2">
      <c r="B108" s="11" t="s">
        <v>34</v>
      </c>
      <c r="C108" s="9"/>
      <c r="D108" s="20">
        <v>0</v>
      </c>
      <c r="E108" s="21">
        <v>336017.67</v>
      </c>
      <c r="F108" s="21">
        <f t="shared" si="15"/>
        <v>336017.67</v>
      </c>
      <c r="G108" s="21">
        <v>335695.9</v>
      </c>
      <c r="H108" s="21">
        <v>335695.9</v>
      </c>
      <c r="I108" s="21">
        <f t="shared" si="13"/>
        <v>321.76999999996042</v>
      </c>
    </row>
    <row r="109" spans="2:9" x14ac:dyDescent="0.2">
      <c r="B109" s="11" t="s">
        <v>35</v>
      </c>
      <c r="C109" s="9"/>
      <c r="D109" s="20">
        <v>11105000</v>
      </c>
      <c r="E109" s="21">
        <v>-137533.91</v>
      </c>
      <c r="F109" s="21">
        <f t="shared" si="15"/>
        <v>10967466.09</v>
      </c>
      <c r="G109" s="21">
        <v>10967466.09</v>
      </c>
      <c r="H109" s="21">
        <v>10967466.09</v>
      </c>
      <c r="I109" s="21">
        <f t="shared" si="13"/>
        <v>0</v>
      </c>
    </row>
    <row r="110" spans="2:9" x14ac:dyDescent="0.2">
      <c r="B110" s="11" t="s">
        <v>36</v>
      </c>
      <c r="C110" s="9"/>
      <c r="D110" s="20">
        <v>8448.16</v>
      </c>
      <c r="E110" s="21">
        <v>333295.8</v>
      </c>
      <c r="F110" s="21">
        <f t="shared" si="15"/>
        <v>341743.95999999996</v>
      </c>
      <c r="G110" s="21">
        <v>341426.48</v>
      </c>
      <c r="H110" s="21">
        <v>341426.48</v>
      </c>
      <c r="I110" s="21">
        <f t="shared" si="13"/>
        <v>317.47999999998137</v>
      </c>
    </row>
    <row r="111" spans="2:9" x14ac:dyDescent="0.2">
      <c r="B111" s="11" t="s">
        <v>37</v>
      </c>
      <c r="C111" s="9"/>
      <c r="D111" s="20">
        <v>1570500</v>
      </c>
      <c r="E111" s="21">
        <v>-1569580</v>
      </c>
      <c r="F111" s="21">
        <f t="shared" si="15"/>
        <v>920</v>
      </c>
      <c r="G111" s="21">
        <v>920</v>
      </c>
      <c r="H111" s="21">
        <v>920</v>
      </c>
      <c r="I111" s="21">
        <f t="shared" si="13"/>
        <v>0</v>
      </c>
    </row>
    <row r="112" spans="2:9" x14ac:dyDescent="0.2">
      <c r="B112" s="11" t="s">
        <v>38</v>
      </c>
      <c r="C112" s="9"/>
      <c r="D112" s="20">
        <v>272000</v>
      </c>
      <c r="E112" s="21">
        <v>53224.42</v>
      </c>
      <c r="F112" s="21">
        <f t="shared" si="15"/>
        <v>325224.42</v>
      </c>
      <c r="G112" s="21">
        <v>325224.42</v>
      </c>
      <c r="H112" s="21">
        <v>325224.42</v>
      </c>
      <c r="I112" s="21">
        <f t="shared" si="13"/>
        <v>0</v>
      </c>
    </row>
    <row r="113" spans="2:9" x14ac:dyDescent="0.2">
      <c r="B113" s="11" t="s">
        <v>39</v>
      </c>
      <c r="C113" s="9"/>
      <c r="D113" s="20">
        <v>8850000</v>
      </c>
      <c r="E113" s="21">
        <v>2500280</v>
      </c>
      <c r="F113" s="21">
        <f t="shared" si="15"/>
        <v>11350280</v>
      </c>
      <c r="G113" s="21">
        <v>11350280</v>
      </c>
      <c r="H113" s="21">
        <v>11350280</v>
      </c>
      <c r="I113" s="21">
        <f t="shared" si="13"/>
        <v>0</v>
      </c>
    </row>
    <row r="114" spans="2:9" ht="25.5" customHeight="1" x14ac:dyDescent="0.2">
      <c r="B114" s="25" t="s">
        <v>40</v>
      </c>
      <c r="C114" s="26"/>
      <c r="D114" s="20">
        <f>SUM(D115:D123)</f>
        <v>0</v>
      </c>
      <c r="E114" s="20">
        <f>SUM(E115:E123)</f>
        <v>14495</v>
      </c>
      <c r="F114" s="20">
        <f>SUM(F115:F123)</f>
        <v>14495</v>
      </c>
      <c r="G114" s="20">
        <f>SUM(G115:G123)</f>
        <v>14495</v>
      </c>
      <c r="H114" s="20">
        <f>SUM(H115:H123)</f>
        <v>14495</v>
      </c>
      <c r="I114" s="21">
        <f t="shared" si="13"/>
        <v>0</v>
      </c>
    </row>
    <row r="115" spans="2:9" x14ac:dyDescent="0.2">
      <c r="B115" s="11" t="s">
        <v>41</v>
      </c>
      <c r="C115" s="9"/>
      <c r="D115" s="20"/>
      <c r="E115" s="21"/>
      <c r="F115" s="21">
        <f>D115+E115</f>
        <v>0</v>
      </c>
      <c r="G115" s="21"/>
      <c r="H115" s="21"/>
      <c r="I115" s="21">
        <f t="shared" si="13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ref="F116:F123" si="16">D116+E116</f>
        <v>0</v>
      </c>
      <c r="G116" s="21"/>
      <c r="H116" s="21"/>
      <c r="I116" s="21">
        <f t="shared" si="13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x14ac:dyDescent="0.2">
      <c r="B118" s="11" t="s">
        <v>44</v>
      </c>
      <c r="C118" s="9"/>
      <c r="D118" s="20">
        <v>0</v>
      </c>
      <c r="E118" s="21">
        <v>14495</v>
      </c>
      <c r="F118" s="21">
        <f t="shared" si="16"/>
        <v>14495</v>
      </c>
      <c r="G118" s="21">
        <v>14495</v>
      </c>
      <c r="H118" s="21">
        <v>14495</v>
      </c>
      <c r="I118" s="21">
        <f t="shared" si="13"/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16"/>
        <v>0</v>
      </c>
      <c r="G123" s="21"/>
      <c r="H123" s="21"/>
      <c r="I123" s="21">
        <f t="shared" si="13"/>
        <v>0</v>
      </c>
    </row>
    <row r="124" spans="2:9" x14ac:dyDescent="0.2">
      <c r="B124" s="1" t="s">
        <v>50</v>
      </c>
      <c r="C124" s="7"/>
      <c r="D124" s="20">
        <f>SUM(D125:D133)</f>
        <v>9257442.2300000004</v>
      </c>
      <c r="E124" s="20">
        <f>SUM(E125:E133)</f>
        <v>2996319.83</v>
      </c>
      <c r="F124" s="20">
        <f>SUM(F125:F133)</f>
        <v>12253762.059999999</v>
      </c>
      <c r="G124" s="20">
        <f>SUM(G125:G133)</f>
        <v>12253762.060000001</v>
      </c>
      <c r="H124" s="20">
        <f>SUM(H125:H133)</f>
        <v>12253762.060000001</v>
      </c>
      <c r="I124" s="21">
        <f t="shared" si="13"/>
        <v>0</v>
      </c>
    </row>
    <row r="125" spans="2:9" x14ac:dyDescent="0.2">
      <c r="B125" s="11" t="s">
        <v>51</v>
      </c>
      <c r="C125" s="9"/>
      <c r="D125" s="20">
        <v>592628.86</v>
      </c>
      <c r="E125" s="21">
        <v>-556439.88</v>
      </c>
      <c r="F125" s="21">
        <f>D125+E125</f>
        <v>36188.979999999981</v>
      </c>
      <c r="G125" s="21">
        <v>36188.980000000003</v>
      </c>
      <c r="H125" s="21">
        <v>36188.980000000003</v>
      </c>
      <c r="I125" s="21">
        <f t="shared" si="13"/>
        <v>0</v>
      </c>
    </row>
    <row r="126" spans="2:9" x14ac:dyDescent="0.2">
      <c r="B126" s="11" t="s">
        <v>52</v>
      </c>
      <c r="C126" s="9"/>
      <c r="D126" s="20">
        <v>343900</v>
      </c>
      <c r="E126" s="21">
        <v>-343900</v>
      </c>
      <c r="F126" s="21">
        <f t="shared" ref="F126:F133" si="17">D126+E126</f>
        <v>0</v>
      </c>
      <c r="G126" s="21">
        <v>0</v>
      </c>
      <c r="H126" s="21">
        <v>0</v>
      </c>
      <c r="I126" s="21">
        <f t="shared" si="13"/>
        <v>0</v>
      </c>
    </row>
    <row r="127" spans="2:9" x14ac:dyDescent="0.2">
      <c r="B127" s="11" t="s">
        <v>53</v>
      </c>
      <c r="C127" s="9"/>
      <c r="D127" s="20">
        <v>0</v>
      </c>
      <c r="E127" s="21">
        <v>192400.5</v>
      </c>
      <c r="F127" s="21">
        <f t="shared" si="17"/>
        <v>192400.5</v>
      </c>
      <c r="G127" s="21">
        <v>192400.5</v>
      </c>
      <c r="H127" s="21">
        <v>192400.5</v>
      </c>
      <c r="I127" s="21">
        <f t="shared" si="13"/>
        <v>0</v>
      </c>
    </row>
    <row r="128" spans="2:9" x14ac:dyDescent="0.2">
      <c r="B128" s="11" t="s">
        <v>54</v>
      </c>
      <c r="C128" s="9"/>
      <c r="D128" s="20">
        <v>5964813.3600000003</v>
      </c>
      <c r="E128" s="21">
        <v>6049151.5199999996</v>
      </c>
      <c r="F128" s="21">
        <f t="shared" si="17"/>
        <v>12013964.879999999</v>
      </c>
      <c r="G128" s="21">
        <v>12013964.880000001</v>
      </c>
      <c r="H128" s="21">
        <v>12013964.880000001</v>
      </c>
      <c r="I128" s="21">
        <f t="shared" si="13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17"/>
        <v>0</v>
      </c>
      <c r="G129" s="21"/>
      <c r="H129" s="21"/>
      <c r="I129" s="21">
        <f t="shared" si="13"/>
        <v>0</v>
      </c>
    </row>
    <row r="130" spans="2:9" x14ac:dyDescent="0.2">
      <c r="B130" s="11" t="s">
        <v>56</v>
      </c>
      <c r="C130" s="9"/>
      <c r="D130" s="20">
        <v>556100.01</v>
      </c>
      <c r="E130" s="21">
        <v>-544892.31000000006</v>
      </c>
      <c r="F130" s="21">
        <f t="shared" si="17"/>
        <v>11207.699999999953</v>
      </c>
      <c r="G130" s="21">
        <v>11207.7</v>
      </c>
      <c r="H130" s="21">
        <v>11207.7</v>
      </c>
      <c r="I130" s="21">
        <f t="shared" si="13"/>
        <v>-4.7293724492192268E-11</v>
      </c>
    </row>
    <row r="131" spans="2:9" x14ac:dyDescent="0.2">
      <c r="B131" s="11" t="s">
        <v>57</v>
      </c>
      <c r="C131" s="9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x14ac:dyDescent="0.2">
      <c r="B133" s="11" t="s">
        <v>59</v>
      </c>
      <c r="C133" s="9"/>
      <c r="D133" s="20">
        <v>1800000</v>
      </c>
      <c r="E133" s="21">
        <v>-1800000</v>
      </c>
      <c r="F133" s="21">
        <f t="shared" si="17"/>
        <v>0</v>
      </c>
      <c r="G133" s="21">
        <v>0</v>
      </c>
      <c r="H133" s="21">
        <v>0</v>
      </c>
      <c r="I133" s="21">
        <f t="shared" si="13"/>
        <v>0</v>
      </c>
    </row>
    <row r="134" spans="2:9" x14ac:dyDescent="0.2">
      <c r="B134" s="1" t="s">
        <v>60</v>
      </c>
      <c r="C134" s="7"/>
      <c r="D134" s="20">
        <f>SUM(D135:D137)</f>
        <v>162213944</v>
      </c>
      <c r="E134" s="20">
        <f>SUM(E135:E137)</f>
        <v>57810031.909999996</v>
      </c>
      <c r="F134" s="20">
        <f>SUM(F135:F137)</f>
        <v>220023975.91</v>
      </c>
      <c r="G134" s="20">
        <f>SUM(G135:G137)</f>
        <v>211566762.91</v>
      </c>
      <c r="H134" s="20">
        <f>SUM(H135:H137)</f>
        <v>211566762.91</v>
      </c>
      <c r="I134" s="21">
        <f t="shared" si="13"/>
        <v>8457213</v>
      </c>
    </row>
    <row r="135" spans="2:9" x14ac:dyDescent="0.2">
      <c r="B135" s="11" t="s">
        <v>61</v>
      </c>
      <c r="C135" s="9"/>
      <c r="D135" s="20">
        <v>162213944</v>
      </c>
      <c r="E135" s="21">
        <v>57810031.909999996</v>
      </c>
      <c r="F135" s="21">
        <f>D135+E135</f>
        <v>220023975.91</v>
      </c>
      <c r="G135" s="21">
        <v>211566762.91</v>
      </c>
      <c r="H135" s="21">
        <v>211566762.91</v>
      </c>
      <c r="I135" s="21">
        <f t="shared" si="13"/>
        <v>8457213</v>
      </c>
    </row>
    <row r="136" spans="2:9" x14ac:dyDescent="0.2">
      <c r="B136" s="11" t="s">
        <v>62</v>
      </c>
      <c r="C136" s="9"/>
      <c r="D136" s="20"/>
      <c r="E136" s="21"/>
      <c r="F136" s="21">
        <f>D136+E136</f>
        <v>0</v>
      </c>
      <c r="G136" s="21"/>
      <c r="H136" s="21"/>
      <c r="I136" s="21">
        <f t="shared" si="13"/>
        <v>0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13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x14ac:dyDescent="0.2">
      <c r="B139" s="11" t="s">
        <v>65</v>
      </c>
      <c r="C139" s="9"/>
      <c r="D139" s="20"/>
      <c r="E139" s="21"/>
      <c r="F139" s="21">
        <f>D139+E139</f>
        <v>0</v>
      </c>
      <c r="G139" s="21"/>
      <c r="H139" s="21"/>
      <c r="I139" s="21">
        <f t="shared" si="13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ref="F140:F146" si="18">D140+E140</f>
        <v>0</v>
      </c>
      <c r="G140" s="21"/>
      <c r="H140" s="21"/>
      <c r="I140" s="21">
        <f t="shared" si="13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18"/>
        <v>0</v>
      </c>
      <c r="G146" s="21"/>
      <c r="H146" s="21"/>
      <c r="I146" s="21">
        <f t="shared" si="13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13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19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0</v>
      </c>
      <c r="F151" s="20">
        <f>SUM(F152:F158)</f>
        <v>0</v>
      </c>
      <c r="G151" s="20">
        <f>SUM(G152:G158)</f>
        <v>0</v>
      </c>
      <c r="H151" s="20">
        <f>SUM(H152:H158)</f>
        <v>0</v>
      </c>
      <c r="I151" s="21">
        <f t="shared" si="19"/>
        <v>0</v>
      </c>
    </row>
    <row r="152" spans="2:9" x14ac:dyDescent="0.2">
      <c r="B152" s="11" t="s">
        <v>78</v>
      </c>
      <c r="C152" s="9"/>
      <c r="D152" s="20"/>
      <c r="E152" s="21"/>
      <c r="F152" s="21">
        <f>D152+E152</f>
        <v>0</v>
      </c>
      <c r="G152" s="21"/>
      <c r="H152" s="21"/>
      <c r="I152" s="21">
        <f t="shared" si="19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ref="F153:F158" si="20">D153+E153</f>
        <v>0</v>
      </c>
      <c r="G153" s="21"/>
      <c r="H153" s="21"/>
      <c r="I153" s="21">
        <f t="shared" si="19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0"/>
        <v>0</v>
      </c>
      <c r="G157" s="21"/>
      <c r="H157" s="21"/>
      <c r="I157" s="21">
        <f t="shared" si="19"/>
        <v>0</v>
      </c>
    </row>
    <row r="158" spans="2:9" x14ac:dyDescent="0.2">
      <c r="B158" s="11" t="s">
        <v>84</v>
      </c>
      <c r="C158" s="9"/>
      <c r="D158" s="20">
        <v>0</v>
      </c>
      <c r="E158" s="21">
        <v>0</v>
      </c>
      <c r="F158" s="21">
        <f t="shared" si="20"/>
        <v>0</v>
      </c>
      <c r="G158" s="21">
        <v>0</v>
      </c>
      <c r="H158" s="21">
        <v>0</v>
      </c>
      <c r="I158" s="21">
        <f t="shared" si="19"/>
        <v>0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1">D10+D85</f>
        <v>635033670.81999993</v>
      </c>
      <c r="E160" s="19">
        <f t="shared" si="21"/>
        <v>145670449.67999998</v>
      </c>
      <c r="F160" s="19">
        <f t="shared" si="21"/>
        <v>780704120.5</v>
      </c>
      <c r="G160" s="19">
        <f t="shared" si="21"/>
        <v>763176575.50999999</v>
      </c>
      <c r="H160" s="19">
        <f t="shared" si="21"/>
        <v>762420483.51999998</v>
      </c>
      <c r="I160" s="19">
        <f t="shared" si="21"/>
        <v>17527544.989999998</v>
      </c>
    </row>
    <row r="161" spans="2:9" ht="13.5" thickBot="1" x14ac:dyDescent="0.25">
      <c r="B161" s="3"/>
      <c r="C161" s="10"/>
      <c r="D161" s="12"/>
      <c r="E161" s="13"/>
      <c r="F161" s="13"/>
      <c r="G161" s="13"/>
      <c r="H161" s="13"/>
      <c r="I161" s="13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2016-12-20T19:53:14Z</cp:lastPrinted>
  <dcterms:created xsi:type="dcterms:W3CDTF">2016-10-11T20:25:15Z</dcterms:created>
  <dcterms:modified xsi:type="dcterms:W3CDTF">2024-04-25T20:40:08Z</dcterms:modified>
</cp:coreProperties>
</file>