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2do TRIMESTRE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/>
</workbook>
</file>

<file path=xl/calcChain.xml><?xml version="1.0" encoding="utf-8"?>
<calcChain xmlns="http://schemas.openxmlformats.org/spreadsheetml/2006/main">
  <c r="F69" i="1" l="1"/>
  <c r="I69" i="1"/>
  <c r="F96" i="1"/>
  <c r="I96" i="1" s="1"/>
  <c r="F97" i="1"/>
  <c r="F98" i="1"/>
  <c r="F99" i="1"/>
  <c r="F100" i="1"/>
  <c r="I100" i="1"/>
  <c r="F101" i="1"/>
  <c r="I101" i="1"/>
  <c r="F102" i="1"/>
  <c r="F103" i="1"/>
  <c r="I103" i="1"/>
  <c r="F95" i="1"/>
  <c r="F88" i="1"/>
  <c r="I88" i="1"/>
  <c r="F89" i="1"/>
  <c r="I89" i="1"/>
  <c r="F90" i="1"/>
  <c r="F91" i="1"/>
  <c r="F92" i="1"/>
  <c r="F93" i="1"/>
  <c r="I93" i="1" s="1"/>
  <c r="F87" i="1"/>
  <c r="I87" i="1"/>
  <c r="F78" i="1"/>
  <c r="I78" i="1" s="1"/>
  <c r="F79" i="1"/>
  <c r="I79" i="1"/>
  <c r="F80" i="1"/>
  <c r="F81" i="1"/>
  <c r="I81" i="1"/>
  <c r="F82" i="1"/>
  <c r="I82" i="1" s="1"/>
  <c r="F83" i="1"/>
  <c r="I83" i="1"/>
  <c r="F77" i="1"/>
  <c r="F74" i="1"/>
  <c r="F75" i="1"/>
  <c r="I75" i="1"/>
  <c r="F73" i="1"/>
  <c r="F72" i="1" s="1"/>
  <c r="I72" i="1" s="1"/>
  <c r="F65" i="1"/>
  <c r="F66" i="1"/>
  <c r="F67" i="1"/>
  <c r="F68" i="1"/>
  <c r="I68" i="1"/>
  <c r="F70" i="1"/>
  <c r="I70" i="1" s="1"/>
  <c r="F71" i="1"/>
  <c r="F64" i="1"/>
  <c r="F61" i="1"/>
  <c r="I61" i="1" s="1"/>
  <c r="F62" i="1"/>
  <c r="F60" i="1"/>
  <c r="F59" i="1"/>
  <c r="F51" i="1"/>
  <c r="I51" i="1" s="1"/>
  <c r="F52" i="1"/>
  <c r="I52" i="1"/>
  <c r="F53" i="1"/>
  <c r="F54" i="1"/>
  <c r="F55" i="1"/>
  <c r="I55" i="1"/>
  <c r="F56" i="1"/>
  <c r="I56" i="1" s="1"/>
  <c r="F57" i="1"/>
  <c r="F58" i="1"/>
  <c r="F50" i="1"/>
  <c r="I50" i="1" s="1"/>
  <c r="F41" i="1"/>
  <c r="I41" i="1"/>
  <c r="F42" i="1"/>
  <c r="F43" i="1"/>
  <c r="F44" i="1"/>
  <c r="I44" i="1"/>
  <c r="F45" i="1"/>
  <c r="I45" i="1" s="1"/>
  <c r="I39" i="1" s="1"/>
  <c r="F46" i="1"/>
  <c r="F47" i="1"/>
  <c r="F48" i="1"/>
  <c r="I48" i="1" s="1"/>
  <c r="F40" i="1"/>
  <c r="F31" i="1"/>
  <c r="F32" i="1"/>
  <c r="F33" i="1"/>
  <c r="I33" i="1"/>
  <c r="F34" i="1"/>
  <c r="I34" i="1" s="1"/>
  <c r="F35" i="1"/>
  <c r="I35" i="1"/>
  <c r="F36" i="1"/>
  <c r="F37" i="1"/>
  <c r="I37" i="1" s="1"/>
  <c r="F38" i="1"/>
  <c r="I38" i="1"/>
  <c r="F30" i="1"/>
  <c r="F21" i="1"/>
  <c r="I21" i="1" s="1"/>
  <c r="F22" i="1"/>
  <c r="F23" i="1"/>
  <c r="I23" i="1" s="1"/>
  <c r="F24" i="1"/>
  <c r="F25" i="1"/>
  <c r="I25" i="1" s="1"/>
  <c r="F26" i="1"/>
  <c r="F27" i="1"/>
  <c r="I27" i="1"/>
  <c r="F28" i="1"/>
  <c r="F20" i="1"/>
  <c r="I20" i="1"/>
  <c r="F13" i="1"/>
  <c r="I13" i="1" s="1"/>
  <c r="I11" i="1" s="1"/>
  <c r="F14" i="1"/>
  <c r="I14" i="1"/>
  <c r="F15" i="1"/>
  <c r="I15" i="1" s="1"/>
  <c r="F16" i="1"/>
  <c r="I16" i="1"/>
  <c r="F17" i="1"/>
  <c r="F18" i="1"/>
  <c r="I18" i="1" s="1"/>
  <c r="F12" i="1"/>
  <c r="F153" i="1"/>
  <c r="I153" i="1" s="1"/>
  <c r="F154" i="1"/>
  <c r="F155" i="1"/>
  <c r="F156" i="1"/>
  <c r="F157" i="1"/>
  <c r="I157" i="1" s="1"/>
  <c r="F158" i="1"/>
  <c r="I158" i="1"/>
  <c r="F152" i="1"/>
  <c r="F151" i="1" s="1"/>
  <c r="I151" i="1" s="1"/>
  <c r="F149" i="1"/>
  <c r="I149" i="1" s="1"/>
  <c r="F150" i="1"/>
  <c r="I150" i="1" s="1"/>
  <c r="F148" i="1"/>
  <c r="F140" i="1"/>
  <c r="F141" i="1"/>
  <c r="F142" i="1"/>
  <c r="F143" i="1"/>
  <c r="I143" i="1" s="1"/>
  <c r="F144" i="1"/>
  <c r="F145" i="1"/>
  <c r="I145" i="1"/>
  <c r="F146" i="1"/>
  <c r="I146" i="1" s="1"/>
  <c r="F139" i="1"/>
  <c r="F136" i="1"/>
  <c r="I136" i="1" s="1"/>
  <c r="F137" i="1"/>
  <c r="I137" i="1" s="1"/>
  <c r="F135" i="1"/>
  <c r="I135" i="1" s="1"/>
  <c r="F126" i="1"/>
  <c r="I126" i="1" s="1"/>
  <c r="F127" i="1"/>
  <c r="F128" i="1"/>
  <c r="I128" i="1" s="1"/>
  <c r="F129" i="1"/>
  <c r="I129" i="1"/>
  <c r="F130" i="1"/>
  <c r="I130" i="1" s="1"/>
  <c r="F131" i="1"/>
  <c r="I131" i="1"/>
  <c r="F132" i="1"/>
  <c r="I132" i="1" s="1"/>
  <c r="F133" i="1"/>
  <c r="I133" i="1"/>
  <c r="F125" i="1"/>
  <c r="I125" i="1" s="1"/>
  <c r="F116" i="1"/>
  <c r="I116" i="1"/>
  <c r="F117" i="1"/>
  <c r="F118" i="1"/>
  <c r="F119" i="1"/>
  <c r="I119" i="1" s="1"/>
  <c r="F120" i="1"/>
  <c r="I120" i="1"/>
  <c r="F121" i="1"/>
  <c r="I121" i="1" s="1"/>
  <c r="F122" i="1"/>
  <c r="I122" i="1"/>
  <c r="F123" i="1"/>
  <c r="I123" i="1" s="1"/>
  <c r="F115" i="1"/>
  <c r="F114" i="1" s="1"/>
  <c r="I115" i="1"/>
  <c r="F106" i="1"/>
  <c r="I106" i="1" s="1"/>
  <c r="F107" i="1"/>
  <c r="I107" i="1"/>
  <c r="F108" i="1"/>
  <c r="F109" i="1"/>
  <c r="I109" i="1" s="1"/>
  <c r="F110" i="1"/>
  <c r="I110" i="1"/>
  <c r="F111" i="1"/>
  <c r="I111" i="1" s="1"/>
  <c r="F112" i="1"/>
  <c r="I112" i="1"/>
  <c r="F113" i="1"/>
  <c r="I113" i="1" s="1"/>
  <c r="F105" i="1"/>
  <c r="I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90" i="1"/>
  <c r="I91" i="1"/>
  <c r="I92" i="1"/>
  <c r="I97" i="1"/>
  <c r="I98" i="1"/>
  <c r="I99" i="1"/>
  <c r="I102" i="1"/>
  <c r="I108" i="1"/>
  <c r="I117" i="1"/>
  <c r="I140" i="1"/>
  <c r="I141" i="1"/>
  <c r="I142" i="1"/>
  <c r="I144" i="1"/>
  <c r="I154" i="1"/>
  <c r="I155" i="1"/>
  <c r="I156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 s="1"/>
  <c r="E160" i="1" s="1"/>
  <c r="G11" i="1"/>
  <c r="H11" i="1"/>
  <c r="D11" i="1"/>
  <c r="I71" i="1"/>
  <c r="I152" i="1"/>
  <c r="I67" i="1"/>
  <c r="I66" i="1"/>
  <c r="I64" i="1"/>
  <c r="I62" i="1"/>
  <c r="I58" i="1"/>
  <c r="I57" i="1"/>
  <c r="I54" i="1"/>
  <c r="I53" i="1"/>
  <c r="I47" i="1"/>
  <c r="I46" i="1"/>
  <c r="I43" i="1"/>
  <c r="I42" i="1"/>
  <c r="I36" i="1"/>
  <c r="I32" i="1"/>
  <c r="I31" i="1"/>
  <c r="I29" i="1" s="1"/>
  <c r="I30" i="1"/>
  <c r="I28" i="1"/>
  <c r="I26" i="1"/>
  <c r="I24" i="1"/>
  <c r="I22" i="1"/>
  <c r="I127" i="1"/>
  <c r="I12" i="1"/>
  <c r="F147" i="1"/>
  <c r="I147" i="1" s="1"/>
  <c r="I148" i="1"/>
  <c r="I65" i="1"/>
  <c r="F63" i="1"/>
  <c r="I63" i="1" s="1"/>
  <c r="F76" i="1"/>
  <c r="I77" i="1"/>
  <c r="I95" i="1"/>
  <c r="F138" i="1"/>
  <c r="I138" i="1" s="1"/>
  <c r="F49" i="1"/>
  <c r="I139" i="1"/>
  <c r="F134" i="1"/>
  <c r="I134" i="1" s="1"/>
  <c r="F124" i="1"/>
  <c r="I124" i="1"/>
  <c r="I118" i="1"/>
  <c r="F104" i="1"/>
  <c r="I104" i="1"/>
  <c r="F94" i="1"/>
  <c r="I94" i="1" s="1"/>
  <c r="E85" i="1"/>
  <c r="H85" i="1"/>
  <c r="G85" i="1"/>
  <c r="D85" i="1"/>
  <c r="F86" i="1"/>
  <c r="I86" i="1"/>
  <c r="I76" i="1"/>
  <c r="I59" i="1"/>
  <c r="I60" i="1"/>
  <c r="F39" i="1"/>
  <c r="I40" i="1"/>
  <c r="F29" i="1"/>
  <c r="G10" i="1"/>
  <c r="F19" i="1"/>
  <c r="D10" i="1"/>
  <c r="H10" i="1"/>
  <c r="H160" i="1" s="1"/>
  <c r="F11" i="1"/>
  <c r="F10" i="1" s="1"/>
  <c r="G160" i="1"/>
  <c r="D160" i="1"/>
  <c r="I114" i="1" l="1"/>
  <c r="I85" i="1" s="1"/>
  <c r="F85" i="1"/>
  <c r="F160" i="1" s="1"/>
  <c r="I19" i="1"/>
  <c r="I10" i="1" s="1"/>
  <c r="I160" i="1" s="1"/>
  <c r="I49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<sst xmlns="http://schemas.openxmlformats.org/spreadsheetml/2006/main" count="162" uniqueCount="89">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</sst>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82" activePane="bottomLeft" state="frozen"/>
      <selection pane="bottomLeft" activeCell="B4" sqref="B4:I4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9" t="s">
        <v>87</v>
      </c>
      <c r="C2" s="30"/>
      <c r="D2" s="30"/>
      <c r="E2" s="30"/>
      <c r="F2" s="30"/>
      <c r="G2" s="30"/>
      <c r="H2" s="30"/>
      <c r="I2" s="39"/>
    </row>
    <row r="3" spans="2:9" x14ac:dyDescent="0.2">
      <c r="B3" s="37" t="s">
        <v>0</v>
      </c>
      <c r="C3" s="40"/>
      <c r="D3" s="40"/>
      <c r="E3" s="40"/>
      <c r="F3" s="40"/>
      <c r="G3" s="40"/>
      <c r="H3" s="40"/>
      <c r="I3" s="41"/>
    </row>
    <row r="4" spans="2:9" x14ac:dyDescent="0.2">
      <c r="B4" s="37" t="s">
        <v>1</v>
      </c>
      <c r="C4" s="40"/>
      <c r="D4" s="40"/>
      <c r="E4" s="40"/>
      <c r="F4" s="40"/>
      <c r="G4" s="40"/>
      <c r="H4" s="40"/>
      <c r="I4" s="41"/>
    </row>
    <row r="5" spans="2:9" x14ac:dyDescent="0.2">
      <c r="B5" s="37" t="s">
        <v>88</v>
      </c>
      <c r="C5" s="40"/>
      <c r="D5" s="40"/>
      <c r="E5" s="40"/>
      <c r="F5" s="40"/>
      <c r="G5" s="40"/>
      <c r="H5" s="40"/>
      <c r="I5" s="4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42"/>
    </row>
    <row r="7" spans="2:9" ht="15.75" customHeight="1" x14ac:dyDescent="0.2">
      <c r="B7" s="29" t="s">
        <v>3</v>
      </c>
      <c r="C7" s="31"/>
      <c r="D7" s="29" t="s">
        <v>4</v>
      </c>
      <c r="E7" s="30"/>
      <c r="F7" s="30"/>
      <c r="G7" s="30"/>
      <c r="H7" s="31"/>
      <c r="I7" s="26" t="s">
        <v>5</v>
      </c>
    </row>
    <row r="8" spans="2:9" ht="15" customHeight="1" thickBot="1" x14ac:dyDescent="0.25">
      <c r="B8" s="37"/>
      <c r="C8" s="38"/>
      <c r="D8" s="32"/>
      <c r="E8" s="33"/>
      <c r="F8" s="33"/>
      <c r="G8" s="33"/>
      <c r="H8" s="34"/>
      <c r="I8" s="27"/>
    </row>
    <row r="9" spans="2:9" ht="26.25" thickBot="1" x14ac:dyDescent="0.25">
      <c r="B9" s="32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x14ac:dyDescent="0.2">
      <c r="B10" s="7" t="s">
        <v>11</v>
      </c>
      <c r="C10" s="8"/>
      <c r="D10" s="18">
        <f t="shared" ref="D10:I10" si="0">D11+D19+D29+D39+D49+D59+D72+D76+D63</f>
        <v>242109195</v>
      </c>
      <c r="E10" s="18">
        <f t="shared" si="0"/>
        <v>7302258.0099999998</v>
      </c>
      <c r="F10" s="18">
        <f t="shared" si="0"/>
        <v>249411453.01000002</v>
      </c>
      <c r="G10" s="18">
        <f t="shared" si="0"/>
        <v>147662257.08000001</v>
      </c>
      <c r="H10" s="18">
        <f t="shared" si="0"/>
        <v>146709418.78</v>
      </c>
      <c r="I10" s="18">
        <f t="shared" si="0"/>
        <v>101749195.92999999</v>
      </c>
    </row>
    <row r="11" spans="2:9" x14ac:dyDescent="0.2">
      <c r="B11" s="3" t="s">
        <v>12</v>
      </c>
      <c r="C11" s="9"/>
      <c r="D11" s="19">
        <f t="shared" ref="D11:I11" si="1">SUM(D12:D18)</f>
        <v>157925950.09</v>
      </c>
      <c r="E11" s="19">
        <f t="shared" si="1"/>
        <v>892724.08000000007</v>
      </c>
      <c r="F11" s="19">
        <f t="shared" si="1"/>
        <v>158818674.17000002</v>
      </c>
      <c r="G11" s="19">
        <f t="shared" si="1"/>
        <v>88775562.360000014</v>
      </c>
      <c r="H11" s="19">
        <f t="shared" si="1"/>
        <v>88775562.360000014</v>
      </c>
      <c r="I11" s="19">
        <f t="shared" si="1"/>
        <v>70043111.810000002</v>
      </c>
    </row>
    <row r="12" spans="2:9" x14ac:dyDescent="0.2">
      <c r="B12" s="13" t="s">
        <v>13</v>
      </c>
      <c r="C12" s="11"/>
      <c r="D12" s="19">
        <v>101747908.8</v>
      </c>
      <c r="E12" s="20">
        <v>-91336</v>
      </c>
      <c r="F12" s="20">
        <f>D12+E12</f>
        <v>101656572.8</v>
      </c>
      <c r="G12" s="20">
        <v>56997133.719999999</v>
      </c>
      <c r="H12" s="20">
        <v>56997133.719999999</v>
      </c>
      <c r="I12" s="20">
        <f>F12-G12</f>
        <v>44659439.079999998</v>
      </c>
    </row>
    <row r="13" spans="2:9" x14ac:dyDescent="0.2">
      <c r="B13" s="13" t="s">
        <v>14</v>
      </c>
      <c r="C13" s="11"/>
      <c r="D13" s="19"/>
      <c r="E13" s="20"/>
      <c r="F13" s="20">
        <f t="shared" ref="F13:F18" si="2">D13+E13</f>
        <v>0</v>
      </c>
      <c r="G13" s="20"/>
      <c r="H13" s="20"/>
      <c r="I13" s="20">
        <f t="shared" ref="I13:I18" si="3">F13-G13</f>
        <v>0</v>
      </c>
    </row>
    <row r="14" spans="2:9" x14ac:dyDescent="0.2">
      <c r="B14" s="13" t="s">
        <v>15</v>
      </c>
      <c r="C14" s="11"/>
      <c r="D14" s="19">
        <v>40462067.219999999</v>
      </c>
      <c r="E14" s="20">
        <v>581769.28</v>
      </c>
      <c r="F14" s="20">
        <f t="shared" si="2"/>
        <v>41043836.5</v>
      </c>
      <c r="G14" s="20">
        <v>25800018.510000002</v>
      </c>
      <c r="H14" s="20">
        <v>25800018.510000002</v>
      </c>
      <c r="I14" s="20">
        <f t="shared" si="3"/>
        <v>15243817.989999998</v>
      </c>
    </row>
    <row r="15" spans="2:9" x14ac:dyDescent="0.2">
      <c r="B15" s="13" t="s">
        <v>16</v>
      </c>
      <c r="C15" s="11"/>
      <c r="D15" s="19">
        <v>4089945.78</v>
      </c>
      <c r="E15" s="20">
        <v>0</v>
      </c>
      <c r="F15" s="20">
        <f t="shared" si="2"/>
        <v>4089945.78</v>
      </c>
      <c r="G15" s="20">
        <v>395887.09</v>
      </c>
      <c r="H15" s="20">
        <v>395887.09</v>
      </c>
      <c r="I15" s="20">
        <f t="shared" si="3"/>
        <v>3694058.69</v>
      </c>
    </row>
    <row r="16" spans="2:9" x14ac:dyDescent="0.2">
      <c r="B16" s="13" t="s">
        <v>17</v>
      </c>
      <c r="C16" s="11"/>
      <c r="D16" s="19">
        <v>9887963.8900000006</v>
      </c>
      <c r="E16" s="20">
        <v>402290.8</v>
      </c>
      <c r="F16" s="20">
        <f t="shared" si="2"/>
        <v>10290254.690000001</v>
      </c>
      <c r="G16" s="20">
        <v>5582523.04</v>
      </c>
      <c r="H16" s="20">
        <v>5582523.04</v>
      </c>
      <c r="I16" s="20">
        <f t="shared" si="3"/>
        <v>4707731.6500000013</v>
      </c>
    </row>
    <row r="17" spans="2:9" x14ac:dyDescent="0.2">
      <c r="B17" s="13" t="s">
        <v>18</v>
      </c>
      <c r="C17" s="11"/>
      <c r="D17" s="19">
        <v>1330364.3999999999</v>
      </c>
      <c r="E17" s="20">
        <v>0</v>
      </c>
      <c r="F17" s="20">
        <f t="shared" si="2"/>
        <v>1330364.3999999999</v>
      </c>
      <c r="G17" s="20">
        <v>0</v>
      </c>
      <c r="H17" s="20">
        <v>0</v>
      </c>
      <c r="I17" s="20">
        <f t="shared" si="3"/>
        <v>1330364.3999999999</v>
      </c>
    </row>
    <row r="18" spans="2:9" x14ac:dyDescent="0.2">
      <c r="B18" s="13" t="s">
        <v>19</v>
      </c>
      <c r="C18" s="11"/>
      <c r="D18" s="19">
        <v>407700</v>
      </c>
      <c r="E18" s="20">
        <v>0</v>
      </c>
      <c r="F18" s="20">
        <f t="shared" si="2"/>
        <v>407700</v>
      </c>
      <c r="G18" s="20">
        <v>0</v>
      </c>
      <c r="H18" s="20">
        <v>0</v>
      </c>
      <c r="I18" s="20">
        <f t="shared" si="3"/>
        <v>407700</v>
      </c>
    </row>
    <row r="19" spans="2:9" x14ac:dyDescent="0.2">
      <c r="B19" s="3" t="s">
        <v>20</v>
      </c>
      <c r="C19" s="9"/>
      <c r="D19" s="19">
        <f t="shared" ref="D19:I19" si="4">SUM(D20:D28)</f>
        <v>25251684.249999996</v>
      </c>
      <c r="E19" s="19">
        <f t="shared" si="4"/>
        <v>5554607.5500000007</v>
      </c>
      <c r="F19" s="19">
        <f t="shared" si="4"/>
        <v>30806291.799999997</v>
      </c>
      <c r="G19" s="19">
        <f t="shared" si="4"/>
        <v>23760722.870000001</v>
      </c>
      <c r="H19" s="19">
        <f t="shared" si="4"/>
        <v>23760722.870000001</v>
      </c>
      <c r="I19" s="19">
        <f t="shared" si="4"/>
        <v>7045568.9299999988</v>
      </c>
    </row>
    <row r="20" spans="2:9" x14ac:dyDescent="0.2">
      <c r="B20" s="13" t="s">
        <v>21</v>
      </c>
      <c r="C20" s="11"/>
      <c r="D20" s="19">
        <v>13411473.27</v>
      </c>
      <c r="E20" s="20">
        <v>3364700.94</v>
      </c>
      <c r="F20" s="19">
        <f t="shared" ref="F20:F28" si="5">D20+E20</f>
        <v>16776174.209999999</v>
      </c>
      <c r="G20" s="20">
        <v>14031043.23</v>
      </c>
      <c r="H20" s="20">
        <v>14031043.23</v>
      </c>
      <c r="I20" s="20">
        <f>F20-G20</f>
        <v>2745130.9799999986</v>
      </c>
    </row>
    <row r="21" spans="2:9" x14ac:dyDescent="0.2">
      <c r="B21" s="13" t="s">
        <v>22</v>
      </c>
      <c r="C21" s="11"/>
      <c r="D21" s="19">
        <v>222293.63</v>
      </c>
      <c r="E21" s="20">
        <v>-21200.34</v>
      </c>
      <c r="F21" s="19">
        <f t="shared" si="5"/>
        <v>201093.29</v>
      </c>
      <c r="G21" s="20">
        <v>121348.57</v>
      </c>
      <c r="H21" s="20">
        <v>121348.57</v>
      </c>
      <c r="I21" s="20">
        <f t="shared" ref="I21:I83" si="6">F21-G21</f>
        <v>79744.72</v>
      </c>
    </row>
    <row r="22" spans="2:9" x14ac:dyDescent="0.2">
      <c r="B22" s="13" t="s">
        <v>23</v>
      </c>
      <c r="C22" s="11"/>
      <c r="D22" s="19">
        <v>0</v>
      </c>
      <c r="E22" s="20">
        <v>0</v>
      </c>
      <c r="F22" s="19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2:9" x14ac:dyDescent="0.2">
      <c r="B23" s="13" t="s">
        <v>24</v>
      </c>
      <c r="C23" s="11"/>
      <c r="D23" s="19">
        <v>762910.62</v>
      </c>
      <c r="E23" s="20">
        <v>1351296.27</v>
      </c>
      <c r="F23" s="19">
        <f t="shared" si="5"/>
        <v>2114206.89</v>
      </c>
      <c r="G23" s="20">
        <v>1814661.26</v>
      </c>
      <c r="H23" s="20">
        <v>1814661.26</v>
      </c>
      <c r="I23" s="20">
        <f t="shared" si="6"/>
        <v>299545.63000000012</v>
      </c>
    </row>
    <row r="24" spans="2:9" x14ac:dyDescent="0.2">
      <c r="B24" s="13" t="s">
        <v>25</v>
      </c>
      <c r="C24" s="11"/>
      <c r="D24" s="19">
        <v>2307339.66</v>
      </c>
      <c r="E24" s="20">
        <v>17378.07</v>
      </c>
      <c r="F24" s="19">
        <f t="shared" si="5"/>
        <v>2324717.73</v>
      </c>
      <c r="G24" s="20">
        <v>1407963.25</v>
      </c>
      <c r="H24" s="20">
        <v>1407963.25</v>
      </c>
      <c r="I24" s="20">
        <f t="shared" si="6"/>
        <v>916754.48</v>
      </c>
    </row>
    <row r="25" spans="2:9" x14ac:dyDescent="0.2">
      <c r="B25" s="13" t="s">
        <v>26</v>
      </c>
      <c r="C25" s="11"/>
      <c r="D25" s="19">
        <v>6527823.2599999998</v>
      </c>
      <c r="E25" s="20">
        <v>975502.52</v>
      </c>
      <c r="F25" s="19">
        <f t="shared" si="5"/>
        <v>7503325.7799999993</v>
      </c>
      <c r="G25" s="20">
        <v>5520030.1299999999</v>
      </c>
      <c r="H25" s="20">
        <v>5520030.1299999999</v>
      </c>
      <c r="I25" s="20">
        <f t="shared" si="6"/>
        <v>1983295.6499999994</v>
      </c>
    </row>
    <row r="26" spans="2:9" x14ac:dyDescent="0.2">
      <c r="B26" s="13" t="s">
        <v>27</v>
      </c>
      <c r="C26" s="11"/>
      <c r="D26" s="19">
        <v>62108.02</v>
      </c>
      <c r="E26" s="20">
        <v>42256.88</v>
      </c>
      <c r="F26" s="19">
        <f t="shared" si="5"/>
        <v>104364.9</v>
      </c>
      <c r="G26" s="20">
        <v>45242.89</v>
      </c>
      <c r="H26" s="20">
        <v>45242.89</v>
      </c>
      <c r="I26" s="20">
        <f t="shared" si="6"/>
        <v>59122.009999999995</v>
      </c>
    </row>
    <row r="27" spans="2:9" x14ac:dyDescent="0.2">
      <c r="B27" s="13" t="s">
        <v>28</v>
      </c>
      <c r="C27" s="11"/>
      <c r="D27" s="19"/>
      <c r="E27" s="20"/>
      <c r="F27" s="19">
        <f t="shared" si="5"/>
        <v>0</v>
      </c>
      <c r="G27" s="20"/>
      <c r="H27" s="20"/>
      <c r="I27" s="20">
        <f t="shared" si="6"/>
        <v>0</v>
      </c>
    </row>
    <row r="28" spans="2:9" x14ac:dyDescent="0.2">
      <c r="B28" s="13" t="s">
        <v>29</v>
      </c>
      <c r="C28" s="11"/>
      <c r="D28" s="19">
        <v>1957735.79</v>
      </c>
      <c r="E28" s="20">
        <v>-175326.79</v>
      </c>
      <c r="F28" s="19">
        <f t="shared" si="5"/>
        <v>1782409</v>
      </c>
      <c r="G28" s="20">
        <v>820433.54</v>
      </c>
      <c r="H28" s="20">
        <v>820433.54</v>
      </c>
      <c r="I28" s="20">
        <f t="shared" si="6"/>
        <v>961975.46</v>
      </c>
    </row>
    <row r="29" spans="2:9" x14ac:dyDescent="0.2">
      <c r="B29" s="3" t="s">
        <v>30</v>
      </c>
      <c r="C29" s="9"/>
      <c r="D29" s="19">
        <f t="shared" ref="D29:I29" si="7">SUM(D30:D38)</f>
        <v>13005613.5</v>
      </c>
      <c r="E29" s="19">
        <f t="shared" si="7"/>
        <v>8820618.2400000002</v>
      </c>
      <c r="F29" s="19">
        <f t="shared" si="7"/>
        <v>21826231.740000002</v>
      </c>
      <c r="G29" s="19">
        <f t="shared" si="7"/>
        <v>11936217.310000002</v>
      </c>
      <c r="H29" s="19">
        <f t="shared" si="7"/>
        <v>11936217.310000002</v>
      </c>
      <c r="I29" s="19">
        <f t="shared" si="7"/>
        <v>9890014.4299999997</v>
      </c>
    </row>
    <row r="30" spans="2:9" x14ac:dyDescent="0.2">
      <c r="B30" s="13" t="s">
        <v>31</v>
      </c>
      <c r="C30" s="11"/>
      <c r="D30" s="19">
        <v>1201614.95</v>
      </c>
      <c r="E30" s="20">
        <v>535968.43000000005</v>
      </c>
      <c r="F30" s="19">
        <f t="shared" ref="F30:F38" si="8">D30+E30</f>
        <v>1737583.38</v>
      </c>
      <c r="G30" s="20">
        <v>1339073.8500000001</v>
      </c>
      <c r="H30" s="20">
        <v>1339073.8500000001</v>
      </c>
      <c r="I30" s="20">
        <f t="shared" si="6"/>
        <v>398509.5299999998</v>
      </c>
    </row>
    <row r="31" spans="2:9" x14ac:dyDescent="0.2">
      <c r="B31" s="13" t="s">
        <v>32</v>
      </c>
      <c r="C31" s="11"/>
      <c r="D31" s="19">
        <v>448091.56</v>
      </c>
      <c r="E31" s="20">
        <v>645077.15</v>
      </c>
      <c r="F31" s="19">
        <f t="shared" si="8"/>
        <v>1093168.71</v>
      </c>
      <c r="G31" s="20">
        <v>884236.31</v>
      </c>
      <c r="H31" s="20">
        <v>884236.31</v>
      </c>
      <c r="I31" s="20">
        <f t="shared" si="6"/>
        <v>208932.39999999991</v>
      </c>
    </row>
    <row r="32" spans="2:9" x14ac:dyDescent="0.2">
      <c r="B32" s="13" t="s">
        <v>33</v>
      </c>
      <c r="C32" s="11"/>
      <c r="D32" s="19">
        <v>77827</v>
      </c>
      <c r="E32" s="20">
        <v>4013564.74</v>
      </c>
      <c r="F32" s="19">
        <f t="shared" si="8"/>
        <v>4091391.74</v>
      </c>
      <c r="G32" s="20">
        <v>2219919.9500000002</v>
      </c>
      <c r="H32" s="20">
        <v>2219919.9500000002</v>
      </c>
      <c r="I32" s="20">
        <f t="shared" si="6"/>
        <v>1871471.79</v>
      </c>
    </row>
    <row r="33" spans="2:9" x14ac:dyDescent="0.2">
      <c r="B33" s="13" t="s">
        <v>34</v>
      </c>
      <c r="C33" s="11"/>
      <c r="D33" s="19">
        <v>224791.07</v>
      </c>
      <c r="E33" s="20">
        <v>55902.87</v>
      </c>
      <c r="F33" s="19">
        <f t="shared" si="8"/>
        <v>280693.94</v>
      </c>
      <c r="G33" s="20">
        <v>205156.73</v>
      </c>
      <c r="H33" s="20">
        <v>205156.73</v>
      </c>
      <c r="I33" s="20">
        <f t="shared" si="6"/>
        <v>75537.209999999992</v>
      </c>
    </row>
    <row r="34" spans="2:9" x14ac:dyDescent="0.2">
      <c r="B34" s="13" t="s">
        <v>35</v>
      </c>
      <c r="C34" s="11"/>
      <c r="D34" s="19">
        <v>1183846.7</v>
      </c>
      <c r="E34" s="20">
        <v>64431.07</v>
      </c>
      <c r="F34" s="19">
        <f t="shared" si="8"/>
        <v>1248277.77</v>
      </c>
      <c r="G34" s="20">
        <v>841366.61</v>
      </c>
      <c r="H34" s="20">
        <v>841366.61</v>
      </c>
      <c r="I34" s="20">
        <f t="shared" si="6"/>
        <v>406911.16000000003</v>
      </c>
    </row>
    <row r="35" spans="2:9" x14ac:dyDescent="0.2">
      <c r="B35" s="13" t="s">
        <v>36</v>
      </c>
      <c r="C35" s="11"/>
      <c r="D35" s="19">
        <v>1865580.5</v>
      </c>
      <c r="E35" s="20">
        <v>990330.04</v>
      </c>
      <c r="F35" s="19">
        <f t="shared" si="8"/>
        <v>2855910.54</v>
      </c>
      <c r="G35" s="20">
        <v>2128755.48</v>
      </c>
      <c r="H35" s="20">
        <v>2128755.48</v>
      </c>
      <c r="I35" s="20">
        <f t="shared" si="6"/>
        <v>727155.06</v>
      </c>
    </row>
    <row r="36" spans="2:9" x14ac:dyDescent="0.2">
      <c r="B36" s="13" t="s">
        <v>37</v>
      </c>
      <c r="C36" s="11"/>
      <c r="D36" s="19">
        <v>170922.62</v>
      </c>
      <c r="E36" s="20">
        <v>22952</v>
      </c>
      <c r="F36" s="19">
        <f t="shared" si="8"/>
        <v>193874.62</v>
      </c>
      <c r="G36" s="20">
        <v>53669.25</v>
      </c>
      <c r="H36" s="20">
        <v>53669.25</v>
      </c>
      <c r="I36" s="20">
        <f t="shared" si="6"/>
        <v>140205.37</v>
      </c>
    </row>
    <row r="37" spans="2:9" x14ac:dyDescent="0.2">
      <c r="B37" s="13" t="s">
        <v>38</v>
      </c>
      <c r="C37" s="11"/>
      <c r="D37" s="19">
        <v>966939.27</v>
      </c>
      <c r="E37" s="20">
        <v>-170418.58</v>
      </c>
      <c r="F37" s="19">
        <f t="shared" si="8"/>
        <v>796520.69000000006</v>
      </c>
      <c r="G37" s="20">
        <v>523931.47</v>
      </c>
      <c r="H37" s="20">
        <v>523931.47</v>
      </c>
      <c r="I37" s="20">
        <f t="shared" si="6"/>
        <v>272589.22000000009</v>
      </c>
    </row>
    <row r="38" spans="2:9" x14ac:dyDescent="0.2">
      <c r="B38" s="13" t="s">
        <v>39</v>
      </c>
      <c r="C38" s="11"/>
      <c r="D38" s="19">
        <v>6865999.8300000001</v>
      </c>
      <c r="E38" s="20">
        <v>2662810.52</v>
      </c>
      <c r="F38" s="19">
        <f t="shared" si="8"/>
        <v>9528810.3499999996</v>
      </c>
      <c r="G38" s="20">
        <v>3740107.66</v>
      </c>
      <c r="H38" s="20">
        <v>3740107.66</v>
      </c>
      <c r="I38" s="20">
        <f t="shared" si="6"/>
        <v>5788702.6899999995</v>
      </c>
    </row>
    <row r="39" spans="2:9" ht="25.5" customHeight="1" x14ac:dyDescent="0.2">
      <c r="B39" s="35" t="s">
        <v>40</v>
      </c>
      <c r="C39" s="36"/>
      <c r="D39" s="19">
        <f t="shared" ref="D39:I39" si="9">SUM(D40:D48)</f>
        <v>9062431.2800000012</v>
      </c>
      <c r="E39" s="19">
        <f t="shared" si="9"/>
        <v>1112644.26</v>
      </c>
      <c r="F39" s="19">
        <f>SUM(F40:F48)</f>
        <v>10175075.539999999</v>
      </c>
      <c r="G39" s="19">
        <f t="shared" si="9"/>
        <v>8254097.4100000001</v>
      </c>
      <c r="H39" s="19">
        <f t="shared" si="9"/>
        <v>8254097.4100000001</v>
      </c>
      <c r="I39" s="19">
        <f t="shared" si="9"/>
        <v>1920978.1299999997</v>
      </c>
    </row>
    <row r="40" spans="2:9" x14ac:dyDescent="0.2">
      <c r="B40" s="13" t="s">
        <v>41</v>
      </c>
      <c r="C40" s="11"/>
      <c r="D40" s="19">
        <v>0</v>
      </c>
      <c r="E40" s="20">
        <v>1000000</v>
      </c>
      <c r="F40" s="19">
        <f>D40+E40</f>
        <v>1000000</v>
      </c>
      <c r="G40" s="20">
        <v>1000000</v>
      </c>
      <c r="H40" s="20">
        <v>1000000</v>
      </c>
      <c r="I40" s="20">
        <f t="shared" si="6"/>
        <v>0</v>
      </c>
    </row>
    <row r="41" spans="2:9" x14ac:dyDescent="0.2">
      <c r="B41" s="13" t="s">
        <v>42</v>
      </c>
      <c r="C41" s="11"/>
      <c r="D41" s="19">
        <v>1066734.95</v>
      </c>
      <c r="E41" s="20">
        <v>0</v>
      </c>
      <c r="F41" s="19">
        <f t="shared" ref="F41:F83" si="10">D41+E41</f>
        <v>1066734.95</v>
      </c>
      <c r="G41" s="20">
        <v>584043</v>
      </c>
      <c r="H41" s="20">
        <v>584043</v>
      </c>
      <c r="I41" s="20">
        <f t="shared" si="6"/>
        <v>482691.94999999995</v>
      </c>
    </row>
    <row r="42" spans="2:9" x14ac:dyDescent="0.2">
      <c r="B42" s="13" t="s">
        <v>43</v>
      </c>
      <c r="C42" s="11"/>
      <c r="D42" s="19">
        <v>3900000</v>
      </c>
      <c r="E42" s="20">
        <v>-150000</v>
      </c>
      <c r="F42" s="19">
        <f t="shared" si="10"/>
        <v>3750000</v>
      </c>
      <c r="G42" s="20">
        <v>3750000</v>
      </c>
      <c r="H42" s="20">
        <v>3750000</v>
      </c>
      <c r="I42" s="20">
        <f t="shared" si="6"/>
        <v>0</v>
      </c>
    </row>
    <row r="43" spans="2:9" x14ac:dyDescent="0.2">
      <c r="B43" s="13" t="s">
        <v>44</v>
      </c>
      <c r="C43" s="11"/>
      <c r="D43" s="19">
        <v>4095696.33</v>
      </c>
      <c r="E43" s="20">
        <v>262644.26</v>
      </c>
      <c r="F43" s="19">
        <f t="shared" si="10"/>
        <v>4358340.59</v>
      </c>
      <c r="G43" s="20">
        <v>2920054.41</v>
      </c>
      <c r="H43" s="20">
        <v>2920054.41</v>
      </c>
      <c r="I43" s="20">
        <f t="shared" si="6"/>
        <v>1438286.1799999997</v>
      </c>
    </row>
    <row r="44" spans="2:9" x14ac:dyDescent="0.2">
      <c r="B44" s="13" t="s">
        <v>45</v>
      </c>
      <c r="C44" s="11"/>
      <c r="D44" s="19"/>
      <c r="E44" s="20"/>
      <c r="F44" s="19">
        <f t="shared" si="10"/>
        <v>0</v>
      </c>
      <c r="G44" s="20"/>
      <c r="H44" s="20"/>
      <c r="I44" s="20">
        <f t="shared" si="6"/>
        <v>0</v>
      </c>
    </row>
    <row r="45" spans="2:9" x14ac:dyDescent="0.2">
      <c r="B45" s="13" t="s">
        <v>46</v>
      </c>
      <c r="C45" s="11"/>
      <c r="D45" s="19"/>
      <c r="E45" s="20"/>
      <c r="F45" s="19">
        <f t="shared" si="10"/>
        <v>0</v>
      </c>
      <c r="G45" s="20"/>
      <c r="H45" s="20"/>
      <c r="I45" s="20">
        <f t="shared" si="6"/>
        <v>0</v>
      </c>
    </row>
    <row r="46" spans="2:9" x14ac:dyDescent="0.2">
      <c r="B46" s="13" t="s">
        <v>47</v>
      </c>
      <c r="C46" s="11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x14ac:dyDescent="0.2">
      <c r="B47" s="13" t="s">
        <v>48</v>
      </c>
      <c r="C47" s="11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x14ac:dyDescent="0.2">
      <c r="B48" s="13" t="s">
        <v>49</v>
      </c>
      <c r="C48" s="11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x14ac:dyDescent="0.2">
      <c r="B49" s="35" t="s">
        <v>50</v>
      </c>
      <c r="C49" s="36"/>
      <c r="D49" s="19">
        <f t="shared" ref="D49:I49" si="11">SUM(D50:D58)</f>
        <v>213885.75</v>
      </c>
      <c r="E49" s="19">
        <f t="shared" si="11"/>
        <v>59658.92</v>
      </c>
      <c r="F49" s="19">
        <f t="shared" si="11"/>
        <v>273544.67</v>
      </c>
      <c r="G49" s="19">
        <f t="shared" si="11"/>
        <v>204658.91</v>
      </c>
      <c r="H49" s="19">
        <f t="shared" si="11"/>
        <v>204658.91</v>
      </c>
      <c r="I49" s="19">
        <f t="shared" si="11"/>
        <v>68885.75999999998</v>
      </c>
    </row>
    <row r="50" spans="2:9" x14ac:dyDescent="0.2">
      <c r="B50" s="13" t="s">
        <v>51</v>
      </c>
      <c r="C50" s="11"/>
      <c r="D50" s="19">
        <v>120996.5</v>
      </c>
      <c r="E50" s="20">
        <v>121012.17</v>
      </c>
      <c r="F50" s="19">
        <f t="shared" si="10"/>
        <v>242008.66999999998</v>
      </c>
      <c r="G50" s="20">
        <v>195458.92</v>
      </c>
      <c r="H50" s="20">
        <v>195458.92</v>
      </c>
      <c r="I50" s="20">
        <f t="shared" si="6"/>
        <v>46549.749999999971</v>
      </c>
    </row>
    <row r="51" spans="2:9" x14ac:dyDescent="0.2">
      <c r="B51" s="13" t="s">
        <v>52</v>
      </c>
      <c r="C51" s="11"/>
      <c r="D51" s="19">
        <v>16892</v>
      </c>
      <c r="E51" s="20">
        <v>-16892</v>
      </c>
      <c r="F51" s="19">
        <f t="shared" si="10"/>
        <v>0</v>
      </c>
      <c r="G51" s="20">
        <v>0</v>
      </c>
      <c r="H51" s="20">
        <v>0</v>
      </c>
      <c r="I51" s="20">
        <f t="shared" si="6"/>
        <v>0</v>
      </c>
    </row>
    <row r="52" spans="2:9" x14ac:dyDescent="0.2">
      <c r="B52" s="13" t="s">
        <v>53</v>
      </c>
      <c r="C52" s="11"/>
      <c r="D52" s="19"/>
      <c r="E52" s="20"/>
      <c r="F52" s="19">
        <f t="shared" si="10"/>
        <v>0</v>
      </c>
      <c r="G52" s="20"/>
      <c r="H52" s="20"/>
      <c r="I52" s="20">
        <f t="shared" si="6"/>
        <v>0</v>
      </c>
    </row>
    <row r="53" spans="2:9" x14ac:dyDescent="0.2">
      <c r="B53" s="13" t="s">
        <v>54</v>
      </c>
      <c r="C53" s="11"/>
      <c r="D53" s="19"/>
      <c r="E53" s="20"/>
      <c r="F53" s="19">
        <f t="shared" si="10"/>
        <v>0</v>
      </c>
      <c r="G53" s="20"/>
      <c r="H53" s="20"/>
      <c r="I53" s="20">
        <f t="shared" si="6"/>
        <v>0</v>
      </c>
    </row>
    <row r="54" spans="2:9" x14ac:dyDescent="0.2">
      <c r="B54" s="13" t="s">
        <v>55</v>
      </c>
      <c r="C54" s="11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x14ac:dyDescent="0.2">
      <c r="B55" s="13" t="s">
        <v>56</v>
      </c>
      <c r="C55" s="11"/>
      <c r="D55" s="19">
        <v>75997.25</v>
      </c>
      <c r="E55" s="20">
        <v>-44461.25</v>
      </c>
      <c r="F55" s="19">
        <f t="shared" si="10"/>
        <v>31536</v>
      </c>
      <c r="G55" s="20">
        <v>9199.99</v>
      </c>
      <c r="H55" s="20">
        <v>9199.99</v>
      </c>
      <c r="I55" s="20">
        <f t="shared" si="6"/>
        <v>22336.010000000002</v>
      </c>
    </row>
    <row r="56" spans="2:9" x14ac:dyDescent="0.2">
      <c r="B56" s="13" t="s">
        <v>57</v>
      </c>
      <c r="C56" s="11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x14ac:dyDescent="0.2">
      <c r="B57" s="13" t="s">
        <v>58</v>
      </c>
      <c r="C57" s="11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x14ac:dyDescent="0.2">
      <c r="B58" s="13" t="s">
        <v>59</v>
      </c>
      <c r="C58" s="11"/>
      <c r="D58" s="19"/>
      <c r="E58" s="20"/>
      <c r="F58" s="19">
        <f t="shared" si="10"/>
        <v>0</v>
      </c>
      <c r="G58" s="20"/>
      <c r="H58" s="20"/>
      <c r="I58" s="20">
        <f t="shared" si="6"/>
        <v>0</v>
      </c>
    </row>
    <row r="59" spans="2:9" x14ac:dyDescent="0.2">
      <c r="B59" s="3" t="s">
        <v>60</v>
      </c>
      <c r="C59" s="9"/>
      <c r="D59" s="19">
        <f>SUM(D60:D62)</f>
        <v>7510904.6500000004</v>
      </c>
      <c r="E59" s="19">
        <f>SUM(E60:E62)</f>
        <v>-2267762.2999999998</v>
      </c>
      <c r="F59" s="19">
        <f>SUM(F60:F62)</f>
        <v>5243142.3500000006</v>
      </c>
      <c r="G59" s="19">
        <f>SUM(G60:G62)</f>
        <v>2911415.84</v>
      </c>
      <c r="H59" s="19">
        <f>SUM(H60:H62)</f>
        <v>1958577.54</v>
      </c>
      <c r="I59" s="20">
        <f t="shared" si="6"/>
        <v>2331726.5100000007</v>
      </c>
    </row>
    <row r="60" spans="2:9" x14ac:dyDescent="0.2">
      <c r="B60" s="13" t="s">
        <v>61</v>
      </c>
      <c r="C60" s="11"/>
      <c r="D60" s="19">
        <v>7510904.6500000004</v>
      </c>
      <c r="E60" s="20">
        <v>-2267762.2999999998</v>
      </c>
      <c r="F60" s="19">
        <f t="shared" si="10"/>
        <v>5243142.3500000006</v>
      </c>
      <c r="G60" s="20">
        <v>2911415.84</v>
      </c>
      <c r="H60" s="20">
        <v>1958577.54</v>
      </c>
      <c r="I60" s="20">
        <f t="shared" si="6"/>
        <v>2331726.5100000007</v>
      </c>
    </row>
    <row r="61" spans="2:9" x14ac:dyDescent="0.2">
      <c r="B61" s="13" t="s">
        <v>62</v>
      </c>
      <c r="C61" s="11"/>
      <c r="D61" s="19"/>
      <c r="E61" s="20"/>
      <c r="F61" s="19">
        <f t="shared" si="10"/>
        <v>0</v>
      </c>
      <c r="G61" s="20"/>
      <c r="H61" s="20"/>
      <c r="I61" s="20">
        <f t="shared" si="6"/>
        <v>0</v>
      </c>
    </row>
    <row r="62" spans="2:9" x14ac:dyDescent="0.2">
      <c r="B62" s="13" t="s">
        <v>63</v>
      </c>
      <c r="C62" s="11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x14ac:dyDescent="0.2">
      <c r="B63" s="35" t="s">
        <v>64</v>
      </c>
      <c r="C63" s="36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x14ac:dyDescent="0.2">
      <c r="B64" s="13" t="s">
        <v>65</v>
      </c>
      <c r="C64" s="11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x14ac:dyDescent="0.2">
      <c r="B65" s="13" t="s">
        <v>66</v>
      </c>
      <c r="C65" s="11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x14ac:dyDescent="0.2">
      <c r="B66" s="13" t="s">
        <v>67</v>
      </c>
      <c r="C66" s="11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x14ac:dyDescent="0.2">
      <c r="B67" s="13" t="s">
        <v>68</v>
      </c>
      <c r="C67" s="11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x14ac:dyDescent="0.2">
      <c r="B68" s="13" t="s">
        <v>69</v>
      </c>
      <c r="C68" s="11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x14ac:dyDescent="0.2">
      <c r="B69" s="13" t="s">
        <v>70</v>
      </c>
      <c r="C69" s="11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x14ac:dyDescent="0.2">
      <c r="B70" s="13" t="s">
        <v>71</v>
      </c>
      <c r="C70" s="11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x14ac:dyDescent="0.2">
      <c r="B71" s="13" t="s">
        <v>72</v>
      </c>
      <c r="C71" s="11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x14ac:dyDescent="0.2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x14ac:dyDescent="0.2">
      <c r="B73" s="13" t="s">
        <v>74</v>
      </c>
      <c r="C73" s="11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x14ac:dyDescent="0.2">
      <c r="B74" s="13" t="s">
        <v>75</v>
      </c>
      <c r="C74" s="11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x14ac:dyDescent="0.2">
      <c r="B75" s="13" t="s">
        <v>76</v>
      </c>
      <c r="C75" s="11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x14ac:dyDescent="0.2">
      <c r="B76" s="3" t="s">
        <v>77</v>
      </c>
      <c r="C76" s="9"/>
      <c r="D76" s="19">
        <f>SUM(D77:D83)</f>
        <v>29138725.48</v>
      </c>
      <c r="E76" s="19">
        <f>SUM(E77:E83)</f>
        <v>-6870232.7400000002</v>
      </c>
      <c r="F76" s="19">
        <f>SUM(F77:F83)</f>
        <v>22268492.739999998</v>
      </c>
      <c r="G76" s="19">
        <f>SUM(G77:G83)</f>
        <v>11819582.380000001</v>
      </c>
      <c r="H76" s="19">
        <f>SUM(H77:H83)</f>
        <v>11819582.380000001</v>
      </c>
      <c r="I76" s="20">
        <f t="shared" si="6"/>
        <v>10448910.359999998</v>
      </c>
    </row>
    <row r="77" spans="2:9" x14ac:dyDescent="0.2">
      <c r="B77" s="13" t="s">
        <v>78</v>
      </c>
      <c r="C77" s="11"/>
      <c r="D77" s="19">
        <v>11600000</v>
      </c>
      <c r="E77" s="20">
        <v>0</v>
      </c>
      <c r="F77" s="19">
        <f t="shared" si="10"/>
        <v>11600000</v>
      </c>
      <c r="G77" s="20">
        <v>11600000</v>
      </c>
      <c r="H77" s="20">
        <v>11600000</v>
      </c>
      <c r="I77" s="20">
        <f t="shared" si="6"/>
        <v>0</v>
      </c>
    </row>
    <row r="78" spans="2:9" x14ac:dyDescent="0.2">
      <c r="B78" s="13" t="s">
        <v>79</v>
      </c>
      <c r="C78" s="11"/>
      <c r="D78" s="19">
        <v>2320000</v>
      </c>
      <c r="E78" s="20">
        <v>-2100417.62</v>
      </c>
      <c r="F78" s="19">
        <f t="shared" si="10"/>
        <v>219582.37999999989</v>
      </c>
      <c r="G78" s="20">
        <v>219582.38</v>
      </c>
      <c r="H78" s="20">
        <v>219582.38</v>
      </c>
      <c r="I78" s="20">
        <f t="shared" si="6"/>
        <v>0</v>
      </c>
    </row>
    <row r="79" spans="2:9" x14ac:dyDescent="0.2">
      <c r="B79" s="13" t="s">
        <v>80</v>
      </c>
      <c r="C79" s="11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x14ac:dyDescent="0.2">
      <c r="B80" s="13" t="s">
        <v>81</v>
      </c>
      <c r="C80" s="11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x14ac:dyDescent="0.2">
      <c r="B81" s="13" t="s">
        <v>82</v>
      </c>
      <c r="C81" s="11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x14ac:dyDescent="0.2">
      <c r="B82" s="13" t="s">
        <v>83</v>
      </c>
      <c r="C82" s="11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x14ac:dyDescent="0.2">
      <c r="B83" s="13" t="s">
        <v>84</v>
      </c>
      <c r="C83" s="11"/>
      <c r="D83" s="19">
        <v>15218725.48</v>
      </c>
      <c r="E83" s="20">
        <v>-4769815.12</v>
      </c>
      <c r="F83" s="19">
        <f t="shared" si="10"/>
        <v>10448910.359999999</v>
      </c>
      <c r="G83" s="20">
        <v>0</v>
      </c>
      <c r="H83" s="20">
        <v>0</v>
      </c>
      <c r="I83" s="20">
        <f t="shared" si="6"/>
        <v>10448910.359999999</v>
      </c>
    </row>
    <row r="84" spans="2:9" x14ac:dyDescent="0.2">
      <c r="B84" s="16"/>
      <c r="C84" s="17"/>
      <c r="D84" s="21"/>
      <c r="E84" s="22"/>
      <c r="F84" s="22"/>
      <c r="G84" s="22"/>
      <c r="H84" s="22"/>
      <c r="I84" s="22"/>
    </row>
    <row r="85" spans="2:9" x14ac:dyDescent="0.2">
      <c r="B85" s="14" t="s">
        <v>85</v>
      </c>
      <c r="C85" s="15"/>
      <c r="D85" s="23">
        <f t="shared" ref="D85:I85" si="12">D86+D104+D94+D114+D124+D134+D138+D147+D151</f>
        <v>187787994</v>
      </c>
      <c r="E85" s="23">
        <f>E86+E104+E94+E114+E124+E134+E138+E147+E151</f>
        <v>17602781.050000001</v>
      </c>
      <c r="F85" s="23">
        <f t="shared" si="12"/>
        <v>205390775.05000001</v>
      </c>
      <c r="G85" s="23">
        <f>G86+G104+G94+G114+G124+G134+G138+G147+G151</f>
        <v>83453970.359999999</v>
      </c>
      <c r="H85" s="23">
        <f>H86+H104+H94+H114+H124+H134+H138+H147+H151</f>
        <v>83453970.359999999</v>
      </c>
      <c r="I85" s="23">
        <f t="shared" si="12"/>
        <v>121936804.69000001</v>
      </c>
    </row>
    <row r="86" spans="2:9" x14ac:dyDescent="0.2">
      <c r="B86" s="3" t="s">
        <v>12</v>
      </c>
      <c r="C86" s="9"/>
      <c r="D86" s="19">
        <f>SUM(D87:D93)</f>
        <v>46566022.880000003</v>
      </c>
      <c r="E86" s="19">
        <f>SUM(E87:E93)</f>
        <v>0</v>
      </c>
      <c r="F86" s="19">
        <f>SUM(F87:F93)</f>
        <v>46566022.880000003</v>
      </c>
      <c r="G86" s="19">
        <f>SUM(G87:G93)</f>
        <v>10991877.299999999</v>
      </c>
      <c r="H86" s="19">
        <f>SUM(H87:H93)</f>
        <v>10991877.299999999</v>
      </c>
      <c r="I86" s="20">
        <f t="shared" ref="I86:I149" si="13">F86-G86</f>
        <v>35574145.580000006</v>
      </c>
    </row>
    <row r="87" spans="2:9" x14ac:dyDescent="0.2">
      <c r="B87" s="13" t="s">
        <v>13</v>
      </c>
      <c r="C87" s="11"/>
      <c r="D87" s="19">
        <v>17918857.68</v>
      </c>
      <c r="E87" s="20">
        <v>0</v>
      </c>
      <c r="F87" s="19">
        <f t="shared" ref="F87:F103" si="14">D87+E87</f>
        <v>17918857.68</v>
      </c>
      <c r="G87" s="20">
        <v>7850737.29</v>
      </c>
      <c r="H87" s="20">
        <v>7850737.29</v>
      </c>
      <c r="I87" s="20">
        <f t="shared" si="13"/>
        <v>10068120.390000001</v>
      </c>
    </row>
    <row r="88" spans="2:9" x14ac:dyDescent="0.2">
      <c r="B88" s="13" t="s">
        <v>14</v>
      </c>
      <c r="C88" s="11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x14ac:dyDescent="0.2">
      <c r="B89" s="13" t="s">
        <v>15</v>
      </c>
      <c r="C89" s="11"/>
      <c r="D89" s="19">
        <v>24424888.629999999</v>
      </c>
      <c r="E89" s="20">
        <v>0</v>
      </c>
      <c r="F89" s="19">
        <f t="shared" si="14"/>
        <v>24424888.629999999</v>
      </c>
      <c r="G89" s="20">
        <v>926437.82</v>
      </c>
      <c r="H89" s="20">
        <v>926437.82</v>
      </c>
      <c r="I89" s="20">
        <f t="shared" si="13"/>
        <v>23498450.809999999</v>
      </c>
    </row>
    <row r="90" spans="2:9" x14ac:dyDescent="0.2">
      <c r="B90" s="13" t="s">
        <v>16</v>
      </c>
      <c r="C90" s="11"/>
      <c r="D90" s="19">
        <v>1200009.0900000001</v>
      </c>
      <c r="E90" s="20">
        <v>-349056.06</v>
      </c>
      <c r="F90" s="19">
        <f t="shared" si="14"/>
        <v>850953.03</v>
      </c>
      <c r="G90" s="20">
        <v>0</v>
      </c>
      <c r="H90" s="20">
        <v>0</v>
      </c>
      <c r="I90" s="20">
        <f t="shared" si="13"/>
        <v>850953.03</v>
      </c>
    </row>
    <row r="91" spans="2:9" x14ac:dyDescent="0.2">
      <c r="B91" s="13" t="s">
        <v>17</v>
      </c>
      <c r="C91" s="11"/>
      <c r="D91" s="19">
        <v>3022267.48</v>
      </c>
      <c r="E91" s="20">
        <v>349056.06</v>
      </c>
      <c r="F91" s="19">
        <f t="shared" si="14"/>
        <v>3371323.54</v>
      </c>
      <c r="G91" s="20">
        <v>2214702.19</v>
      </c>
      <c r="H91" s="20">
        <v>2214702.19</v>
      </c>
      <c r="I91" s="20">
        <f t="shared" si="13"/>
        <v>1156621.3500000001</v>
      </c>
    </row>
    <row r="92" spans="2:9" x14ac:dyDescent="0.2">
      <c r="B92" s="13" t="s">
        <v>18</v>
      </c>
      <c r="C92" s="11"/>
      <c r="D92" s="19"/>
      <c r="E92" s="20"/>
      <c r="F92" s="19">
        <f t="shared" si="14"/>
        <v>0</v>
      </c>
      <c r="G92" s="20"/>
      <c r="H92" s="20"/>
      <c r="I92" s="20">
        <f t="shared" si="13"/>
        <v>0</v>
      </c>
    </row>
    <row r="93" spans="2:9" x14ac:dyDescent="0.2">
      <c r="B93" s="13" t="s">
        <v>19</v>
      </c>
      <c r="C93" s="11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x14ac:dyDescent="0.2">
      <c r="B94" s="3" t="s">
        <v>20</v>
      </c>
      <c r="C94" s="9"/>
      <c r="D94" s="19">
        <f>SUM(D95:D103)</f>
        <v>30257988.210000001</v>
      </c>
      <c r="E94" s="19">
        <f>SUM(E95:E103)</f>
        <v>2701771.81</v>
      </c>
      <c r="F94" s="19">
        <f>SUM(F95:F103)</f>
        <v>32959760.020000003</v>
      </c>
      <c r="G94" s="19">
        <f>SUM(G95:G103)</f>
        <v>21872429.169999998</v>
      </c>
      <c r="H94" s="19">
        <f>SUM(H95:H103)</f>
        <v>21872429.169999998</v>
      </c>
      <c r="I94" s="20">
        <f t="shared" si="13"/>
        <v>11087330.850000005</v>
      </c>
    </row>
    <row r="95" spans="2:9" x14ac:dyDescent="0.2">
      <c r="B95" s="13" t="s">
        <v>21</v>
      </c>
      <c r="C95" s="11"/>
      <c r="D95" s="19">
        <v>5388618.1699999999</v>
      </c>
      <c r="E95" s="20">
        <v>-874375.73</v>
      </c>
      <c r="F95" s="19">
        <f t="shared" si="14"/>
        <v>4514242.4399999995</v>
      </c>
      <c r="G95" s="20">
        <v>1579730.7</v>
      </c>
      <c r="H95" s="20">
        <v>1579730.7</v>
      </c>
      <c r="I95" s="20">
        <f t="shared" si="13"/>
        <v>2934511.7399999993</v>
      </c>
    </row>
    <row r="96" spans="2:9" x14ac:dyDescent="0.2">
      <c r="B96" s="13" t="s">
        <v>22</v>
      </c>
      <c r="C96" s="11"/>
      <c r="D96" s="19">
        <v>15317.34</v>
      </c>
      <c r="E96" s="20">
        <v>22500</v>
      </c>
      <c r="F96" s="19">
        <f t="shared" si="14"/>
        <v>37817.339999999997</v>
      </c>
      <c r="G96" s="20">
        <v>23750</v>
      </c>
      <c r="H96" s="20">
        <v>23750</v>
      </c>
      <c r="I96" s="20">
        <f t="shared" si="13"/>
        <v>14067.339999999997</v>
      </c>
    </row>
    <row r="97" spans="2:9" x14ac:dyDescent="0.2">
      <c r="B97" s="13" t="s">
        <v>23</v>
      </c>
      <c r="C97" s="11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x14ac:dyDescent="0.2">
      <c r="B98" s="13" t="s">
        <v>24</v>
      </c>
      <c r="C98" s="11"/>
      <c r="D98" s="19">
        <v>1262162.99</v>
      </c>
      <c r="E98" s="20">
        <v>971036.42</v>
      </c>
      <c r="F98" s="19">
        <f t="shared" si="14"/>
        <v>2233199.41</v>
      </c>
      <c r="G98" s="20">
        <v>2169826.88</v>
      </c>
      <c r="H98" s="20">
        <v>2169826.88</v>
      </c>
      <c r="I98" s="20">
        <f t="shared" si="13"/>
        <v>63372.530000000261</v>
      </c>
    </row>
    <row r="99" spans="2:9" x14ac:dyDescent="0.2">
      <c r="B99" s="13" t="s">
        <v>25</v>
      </c>
      <c r="C99" s="11"/>
      <c r="D99" s="19">
        <v>19629349.34</v>
      </c>
      <c r="E99" s="20">
        <v>1217563.07</v>
      </c>
      <c r="F99" s="19">
        <f t="shared" si="14"/>
        <v>20846912.41</v>
      </c>
      <c r="G99" s="20">
        <v>16327833</v>
      </c>
      <c r="H99" s="20">
        <v>16327833</v>
      </c>
      <c r="I99" s="20">
        <f t="shared" si="13"/>
        <v>4519079.41</v>
      </c>
    </row>
    <row r="100" spans="2:9" x14ac:dyDescent="0.2">
      <c r="B100" s="13" t="s">
        <v>26</v>
      </c>
      <c r="C100" s="11"/>
      <c r="D100" s="19">
        <v>2079458.36</v>
      </c>
      <c r="E100" s="20">
        <v>1807012.39</v>
      </c>
      <c r="F100" s="19">
        <f t="shared" si="14"/>
        <v>3886470.75</v>
      </c>
      <c r="G100" s="20">
        <v>1594749.59</v>
      </c>
      <c r="H100" s="20">
        <v>1594749.59</v>
      </c>
      <c r="I100" s="20">
        <f t="shared" si="13"/>
        <v>2291721.16</v>
      </c>
    </row>
    <row r="101" spans="2:9" x14ac:dyDescent="0.2">
      <c r="B101" s="13" t="s">
        <v>27</v>
      </c>
      <c r="C101" s="11"/>
      <c r="D101" s="19">
        <v>1273418.93</v>
      </c>
      <c r="E101" s="20">
        <v>-209233.04</v>
      </c>
      <c r="F101" s="19">
        <f t="shared" si="14"/>
        <v>1064185.8899999999</v>
      </c>
      <c r="G101" s="20">
        <v>58014.64</v>
      </c>
      <c r="H101" s="20">
        <v>58014.64</v>
      </c>
      <c r="I101" s="20">
        <f t="shared" si="13"/>
        <v>1006171.2499999999</v>
      </c>
    </row>
    <row r="102" spans="2:9" x14ac:dyDescent="0.2">
      <c r="B102" s="13" t="s">
        <v>28</v>
      </c>
      <c r="C102" s="11"/>
      <c r="D102" s="19">
        <v>167720.1</v>
      </c>
      <c r="E102" s="20">
        <v>-45080.1</v>
      </c>
      <c r="F102" s="19">
        <f t="shared" si="14"/>
        <v>122640</v>
      </c>
      <c r="G102" s="20">
        <v>0</v>
      </c>
      <c r="H102" s="20">
        <v>0</v>
      </c>
      <c r="I102" s="20">
        <f t="shared" si="13"/>
        <v>122640</v>
      </c>
    </row>
    <row r="103" spans="2:9" x14ac:dyDescent="0.2">
      <c r="B103" s="13" t="s">
        <v>29</v>
      </c>
      <c r="C103" s="11"/>
      <c r="D103" s="19">
        <v>441942.98</v>
      </c>
      <c r="E103" s="20">
        <v>-187651.20000000001</v>
      </c>
      <c r="F103" s="19">
        <f t="shared" si="14"/>
        <v>254291.77999999997</v>
      </c>
      <c r="G103" s="20">
        <v>118524.36</v>
      </c>
      <c r="H103" s="20">
        <v>118524.36</v>
      </c>
      <c r="I103" s="20">
        <f t="shared" si="13"/>
        <v>135767.41999999998</v>
      </c>
    </row>
    <row r="104" spans="2:9" x14ac:dyDescent="0.2">
      <c r="B104" s="3" t="s">
        <v>30</v>
      </c>
      <c r="C104" s="9"/>
      <c r="D104" s="19">
        <f>SUM(D105:D113)</f>
        <v>17989650.060000002</v>
      </c>
      <c r="E104" s="19">
        <f>SUM(E105:E113)</f>
        <v>101661.02000000002</v>
      </c>
      <c r="F104" s="19">
        <f>SUM(F105:F113)</f>
        <v>18091311.079999998</v>
      </c>
      <c r="G104" s="19">
        <f>SUM(G105:G113)</f>
        <v>9447527.3300000001</v>
      </c>
      <c r="H104" s="19">
        <f>SUM(H105:H113)</f>
        <v>9447527.3300000001</v>
      </c>
      <c r="I104" s="20">
        <f t="shared" si="13"/>
        <v>8643783.7499999981</v>
      </c>
    </row>
    <row r="105" spans="2:9" x14ac:dyDescent="0.2">
      <c r="B105" s="13" t="s">
        <v>31</v>
      </c>
      <c r="C105" s="11"/>
      <c r="D105" s="19">
        <v>86880.5</v>
      </c>
      <c r="E105" s="20">
        <v>-14829.45</v>
      </c>
      <c r="F105" s="20">
        <f>D105+E105</f>
        <v>72051.05</v>
      </c>
      <c r="G105" s="20">
        <v>46387</v>
      </c>
      <c r="H105" s="20">
        <v>46387</v>
      </c>
      <c r="I105" s="20">
        <f t="shared" si="13"/>
        <v>25664.050000000003</v>
      </c>
    </row>
    <row r="106" spans="2:9" x14ac:dyDescent="0.2">
      <c r="B106" s="13" t="s">
        <v>32</v>
      </c>
      <c r="C106" s="11"/>
      <c r="D106" s="19">
        <v>502301.61</v>
      </c>
      <c r="E106" s="20">
        <v>-469052.3</v>
      </c>
      <c r="F106" s="20">
        <f t="shared" ref="F106:F113" si="15">D106+E106</f>
        <v>33249.31</v>
      </c>
      <c r="G106" s="20">
        <v>24956.97</v>
      </c>
      <c r="H106" s="20">
        <v>24956.97</v>
      </c>
      <c r="I106" s="20">
        <f t="shared" si="13"/>
        <v>8292.3399999999965</v>
      </c>
    </row>
    <row r="107" spans="2:9" x14ac:dyDescent="0.2">
      <c r="B107" s="13" t="s">
        <v>33</v>
      </c>
      <c r="C107" s="11"/>
      <c r="D107" s="19">
        <v>5563736.2999999998</v>
      </c>
      <c r="E107" s="20">
        <v>-696</v>
      </c>
      <c r="F107" s="20">
        <f t="shared" si="15"/>
        <v>5563040.2999999998</v>
      </c>
      <c r="G107" s="20">
        <v>0</v>
      </c>
      <c r="H107" s="20">
        <v>0</v>
      </c>
      <c r="I107" s="20">
        <f t="shared" si="13"/>
        <v>5563040.2999999998</v>
      </c>
    </row>
    <row r="108" spans="2:9" x14ac:dyDescent="0.2">
      <c r="B108" s="13" t="s">
        <v>34</v>
      </c>
      <c r="C108" s="11"/>
      <c r="D108" s="19">
        <v>487997.33</v>
      </c>
      <c r="E108" s="20">
        <v>-3143.62</v>
      </c>
      <c r="F108" s="20">
        <f t="shared" si="15"/>
        <v>484853.71</v>
      </c>
      <c r="G108" s="20">
        <v>471174.99</v>
      </c>
      <c r="H108" s="20">
        <v>471174.99</v>
      </c>
      <c r="I108" s="20">
        <f t="shared" si="13"/>
        <v>13678.72000000003</v>
      </c>
    </row>
    <row r="109" spans="2:9" x14ac:dyDescent="0.2">
      <c r="B109" s="13" t="s">
        <v>35</v>
      </c>
      <c r="C109" s="11"/>
      <c r="D109" s="19">
        <v>6607670.1100000003</v>
      </c>
      <c r="E109" s="20">
        <v>111718.07</v>
      </c>
      <c r="F109" s="20">
        <f t="shared" si="15"/>
        <v>6719388.1800000006</v>
      </c>
      <c r="G109" s="20">
        <v>3833136.17</v>
      </c>
      <c r="H109" s="20">
        <v>3833136.17</v>
      </c>
      <c r="I109" s="20">
        <f t="shared" si="13"/>
        <v>2886252.0100000007</v>
      </c>
    </row>
    <row r="110" spans="2:9" x14ac:dyDescent="0.2">
      <c r="B110" s="13" t="s">
        <v>36</v>
      </c>
      <c r="C110" s="11"/>
      <c r="D110" s="19">
        <v>75000</v>
      </c>
      <c r="E110" s="20">
        <v>0</v>
      </c>
      <c r="F110" s="20">
        <f t="shared" si="15"/>
        <v>75000</v>
      </c>
      <c r="G110" s="20">
        <v>74999.990000000005</v>
      </c>
      <c r="H110" s="20">
        <v>74999.990000000005</v>
      </c>
      <c r="I110" s="20">
        <f t="shared" si="13"/>
        <v>9.9999999947613105E-3</v>
      </c>
    </row>
    <row r="111" spans="2:9" x14ac:dyDescent="0.2">
      <c r="B111" s="13" t="s">
        <v>37</v>
      </c>
      <c r="C111" s="11"/>
      <c r="D111" s="19">
        <v>58038.45</v>
      </c>
      <c r="E111" s="20">
        <v>-27889.67</v>
      </c>
      <c r="F111" s="20">
        <f t="shared" si="15"/>
        <v>30148.78</v>
      </c>
      <c r="G111" s="20">
        <v>13310</v>
      </c>
      <c r="H111" s="20">
        <v>13310</v>
      </c>
      <c r="I111" s="20">
        <f t="shared" si="13"/>
        <v>16838.78</v>
      </c>
    </row>
    <row r="112" spans="2:9" x14ac:dyDescent="0.2">
      <c r="B112" s="13" t="s">
        <v>38</v>
      </c>
      <c r="C112" s="11"/>
      <c r="D112" s="19">
        <v>0</v>
      </c>
      <c r="E112" s="20">
        <v>0</v>
      </c>
      <c r="F112" s="20">
        <f t="shared" si="15"/>
        <v>0</v>
      </c>
      <c r="G112" s="20">
        <v>0</v>
      </c>
      <c r="H112" s="20">
        <v>0</v>
      </c>
      <c r="I112" s="20">
        <f t="shared" si="13"/>
        <v>0</v>
      </c>
    </row>
    <row r="113" spans="2:9" x14ac:dyDescent="0.2">
      <c r="B113" s="13" t="s">
        <v>39</v>
      </c>
      <c r="C113" s="11"/>
      <c r="D113" s="19">
        <v>4608025.76</v>
      </c>
      <c r="E113" s="20">
        <v>505553.99</v>
      </c>
      <c r="F113" s="20">
        <f t="shared" si="15"/>
        <v>5113579.75</v>
      </c>
      <c r="G113" s="20">
        <v>4983562.21</v>
      </c>
      <c r="H113" s="20">
        <v>4983562.21</v>
      </c>
      <c r="I113" s="20">
        <f t="shared" si="13"/>
        <v>130017.54000000004</v>
      </c>
    </row>
    <row r="114" spans="2:9" ht="25.5" customHeight="1" x14ac:dyDescent="0.2">
      <c r="B114" s="35" t="s">
        <v>40</v>
      </c>
      <c r="C114" s="36"/>
      <c r="D114" s="19">
        <f>SUM(D115:D123)</f>
        <v>518000</v>
      </c>
      <c r="E114" s="19">
        <f>SUM(E115:E123)</f>
        <v>0</v>
      </c>
      <c r="F114" s="19">
        <f>SUM(F115:F123)</f>
        <v>518000</v>
      </c>
      <c r="G114" s="19">
        <f>SUM(G115:G123)</f>
        <v>0</v>
      </c>
      <c r="H114" s="19">
        <f>SUM(H115:H123)</f>
        <v>0</v>
      </c>
      <c r="I114" s="20">
        <f t="shared" si="13"/>
        <v>518000</v>
      </c>
    </row>
    <row r="115" spans="2:9" x14ac:dyDescent="0.2">
      <c r="B115" s="13" t="s">
        <v>41</v>
      </c>
      <c r="C115" s="11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x14ac:dyDescent="0.2">
      <c r="B116" s="13" t="s">
        <v>42</v>
      </c>
      <c r="C116" s="11"/>
      <c r="D116" s="19"/>
      <c r="E116" s="20"/>
      <c r="F116" s="20">
        <f t="shared" ref="F116:F123" si="16">D116+E116</f>
        <v>0</v>
      </c>
      <c r="G116" s="20"/>
      <c r="H116" s="20"/>
      <c r="I116" s="20">
        <f t="shared" si="13"/>
        <v>0</v>
      </c>
    </row>
    <row r="117" spans="2:9" x14ac:dyDescent="0.2">
      <c r="B117" s="13" t="s">
        <v>43</v>
      </c>
      <c r="C117" s="11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x14ac:dyDescent="0.2">
      <c r="B118" s="13" t="s">
        <v>44</v>
      </c>
      <c r="C118" s="11"/>
      <c r="D118" s="19">
        <v>518000</v>
      </c>
      <c r="E118" s="20">
        <v>0</v>
      </c>
      <c r="F118" s="20">
        <f t="shared" si="16"/>
        <v>518000</v>
      </c>
      <c r="G118" s="20">
        <v>0</v>
      </c>
      <c r="H118" s="20">
        <v>0</v>
      </c>
      <c r="I118" s="20">
        <f t="shared" si="13"/>
        <v>518000</v>
      </c>
    </row>
    <row r="119" spans="2:9" x14ac:dyDescent="0.2">
      <c r="B119" s="13" t="s">
        <v>45</v>
      </c>
      <c r="C119" s="11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x14ac:dyDescent="0.2">
      <c r="B120" s="13" t="s">
        <v>46</v>
      </c>
      <c r="C120" s="11"/>
      <c r="D120" s="19"/>
      <c r="E120" s="20"/>
      <c r="F120" s="20">
        <f t="shared" si="16"/>
        <v>0</v>
      </c>
      <c r="G120" s="20"/>
      <c r="H120" s="20"/>
      <c r="I120" s="20">
        <f t="shared" si="13"/>
        <v>0</v>
      </c>
    </row>
    <row r="121" spans="2:9" x14ac:dyDescent="0.2">
      <c r="B121" s="13" t="s">
        <v>47</v>
      </c>
      <c r="C121" s="11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x14ac:dyDescent="0.2">
      <c r="B122" s="13" t="s">
        <v>48</v>
      </c>
      <c r="C122" s="11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x14ac:dyDescent="0.2">
      <c r="B123" s="13" t="s">
        <v>49</v>
      </c>
      <c r="C123" s="11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x14ac:dyDescent="0.2">
      <c r="B124" s="3" t="s">
        <v>50</v>
      </c>
      <c r="C124" s="9"/>
      <c r="D124" s="19">
        <f>SUM(D125:D133)</f>
        <v>5727809.6500000004</v>
      </c>
      <c r="E124" s="19">
        <f>SUM(E125:E133)</f>
        <v>-73358.67</v>
      </c>
      <c r="F124" s="19">
        <f>SUM(F125:F133)</f>
        <v>5654450.9800000004</v>
      </c>
      <c r="G124" s="19">
        <f>SUM(G125:G133)</f>
        <v>856358.02</v>
      </c>
      <c r="H124" s="19">
        <f>SUM(H125:H133)</f>
        <v>856358.02</v>
      </c>
      <c r="I124" s="20">
        <f t="shared" si="13"/>
        <v>4798092.9600000009</v>
      </c>
    </row>
    <row r="125" spans="2:9" x14ac:dyDescent="0.2">
      <c r="B125" s="13" t="s">
        <v>51</v>
      </c>
      <c r="C125" s="11"/>
      <c r="D125" s="19">
        <v>1163334.6000000001</v>
      </c>
      <c r="E125" s="20">
        <v>-24511.59</v>
      </c>
      <c r="F125" s="20">
        <f>D125+E125</f>
        <v>1138823.01</v>
      </c>
      <c r="G125" s="20">
        <v>0</v>
      </c>
      <c r="H125" s="20">
        <v>0</v>
      </c>
      <c r="I125" s="20">
        <f t="shared" si="13"/>
        <v>1138823.01</v>
      </c>
    </row>
    <row r="126" spans="2:9" x14ac:dyDescent="0.2">
      <c r="B126" s="13" t="s">
        <v>52</v>
      </c>
      <c r="C126" s="11"/>
      <c r="D126" s="19">
        <v>9799.39</v>
      </c>
      <c r="E126" s="20">
        <v>-9799.39</v>
      </c>
      <c r="F126" s="20">
        <f t="shared" ref="F126:F133" si="17">D126+E126</f>
        <v>0</v>
      </c>
      <c r="G126" s="20">
        <v>0</v>
      </c>
      <c r="H126" s="20">
        <v>0</v>
      </c>
      <c r="I126" s="20">
        <f t="shared" si="13"/>
        <v>0</v>
      </c>
    </row>
    <row r="127" spans="2:9" x14ac:dyDescent="0.2">
      <c r="B127" s="13" t="s">
        <v>53</v>
      </c>
      <c r="C127" s="11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x14ac:dyDescent="0.2">
      <c r="B128" s="13" t="s">
        <v>54</v>
      </c>
      <c r="C128" s="11"/>
      <c r="D128" s="19">
        <v>2685303.93</v>
      </c>
      <c r="E128" s="20">
        <v>0</v>
      </c>
      <c r="F128" s="20">
        <f t="shared" si="17"/>
        <v>2685303.93</v>
      </c>
      <c r="G128" s="20">
        <v>856358.02</v>
      </c>
      <c r="H128" s="20">
        <v>856358.02</v>
      </c>
      <c r="I128" s="20">
        <f t="shared" si="13"/>
        <v>1828945.9100000001</v>
      </c>
    </row>
    <row r="129" spans="2:9" x14ac:dyDescent="0.2">
      <c r="B129" s="13" t="s">
        <v>55</v>
      </c>
      <c r="C129" s="11"/>
      <c r="D129" s="19">
        <v>1490000</v>
      </c>
      <c r="E129" s="20">
        <v>0</v>
      </c>
      <c r="F129" s="20">
        <f t="shared" si="17"/>
        <v>1490000</v>
      </c>
      <c r="G129" s="20">
        <v>0</v>
      </c>
      <c r="H129" s="20">
        <v>0</v>
      </c>
      <c r="I129" s="20">
        <f t="shared" si="13"/>
        <v>1490000</v>
      </c>
    </row>
    <row r="130" spans="2:9" x14ac:dyDescent="0.2">
      <c r="B130" s="13" t="s">
        <v>56</v>
      </c>
      <c r="C130" s="11"/>
      <c r="D130" s="19">
        <v>379371.73</v>
      </c>
      <c r="E130" s="20">
        <v>-39047.69</v>
      </c>
      <c r="F130" s="20">
        <f t="shared" si="17"/>
        <v>340324.04</v>
      </c>
      <c r="G130" s="20">
        <v>0</v>
      </c>
      <c r="H130" s="20">
        <v>0</v>
      </c>
      <c r="I130" s="20">
        <f t="shared" si="13"/>
        <v>340324.04</v>
      </c>
    </row>
    <row r="131" spans="2:9" x14ac:dyDescent="0.2">
      <c r="B131" s="13" t="s">
        <v>57</v>
      </c>
      <c r="C131" s="11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x14ac:dyDescent="0.2">
      <c r="B132" s="13" t="s">
        <v>58</v>
      </c>
      <c r="C132" s="11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x14ac:dyDescent="0.2">
      <c r="B133" s="13" t="s">
        <v>59</v>
      </c>
      <c r="C133" s="11"/>
      <c r="D133" s="19"/>
      <c r="E133" s="20"/>
      <c r="F133" s="20">
        <f t="shared" si="17"/>
        <v>0</v>
      </c>
      <c r="G133" s="20"/>
      <c r="H133" s="20"/>
      <c r="I133" s="20">
        <f t="shared" si="13"/>
        <v>0</v>
      </c>
    </row>
    <row r="134" spans="2:9" x14ac:dyDescent="0.2">
      <c r="B134" s="3" t="s">
        <v>60</v>
      </c>
      <c r="C134" s="9"/>
      <c r="D134" s="19">
        <f>SUM(D135:D137)</f>
        <v>86728523.200000003</v>
      </c>
      <c r="E134" s="19">
        <f>SUM(E135:E137)</f>
        <v>14872706.890000001</v>
      </c>
      <c r="F134" s="19">
        <f>SUM(F135:F137)</f>
        <v>101601230.09</v>
      </c>
      <c r="G134" s="19">
        <f>SUM(G135:G137)</f>
        <v>40285778.539999999</v>
      </c>
      <c r="H134" s="19">
        <f>SUM(H135:H137)</f>
        <v>40285778.539999999</v>
      </c>
      <c r="I134" s="20">
        <f t="shared" si="13"/>
        <v>61315451.550000004</v>
      </c>
    </row>
    <row r="135" spans="2:9" x14ac:dyDescent="0.2">
      <c r="B135" s="13" t="s">
        <v>61</v>
      </c>
      <c r="C135" s="11"/>
      <c r="D135" s="19">
        <v>86728523.200000003</v>
      </c>
      <c r="E135" s="20">
        <v>14872706.890000001</v>
      </c>
      <c r="F135" s="20">
        <f>D135+E135</f>
        <v>101601230.09</v>
      </c>
      <c r="G135" s="20">
        <v>40285778.539999999</v>
      </c>
      <c r="H135" s="20">
        <v>40285778.539999999</v>
      </c>
      <c r="I135" s="20">
        <f t="shared" si="13"/>
        <v>61315451.550000004</v>
      </c>
    </row>
    <row r="136" spans="2:9" x14ac:dyDescent="0.2">
      <c r="B136" s="13" t="s">
        <v>62</v>
      </c>
      <c r="C136" s="11"/>
      <c r="D136" s="19">
        <v>0</v>
      </c>
      <c r="E136" s="20">
        <v>0</v>
      </c>
      <c r="F136" s="20">
        <f>D136+E136</f>
        <v>0</v>
      </c>
      <c r="G136" s="20">
        <v>0</v>
      </c>
      <c r="H136" s="20">
        <v>0</v>
      </c>
      <c r="I136" s="20">
        <f t="shared" si="13"/>
        <v>0</v>
      </c>
    </row>
    <row r="137" spans="2:9" x14ac:dyDescent="0.2">
      <c r="B137" s="13" t="s">
        <v>63</v>
      </c>
      <c r="C137" s="11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x14ac:dyDescent="0.2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x14ac:dyDescent="0.2">
      <c r="B139" s="13" t="s">
        <v>65</v>
      </c>
      <c r="C139" s="11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x14ac:dyDescent="0.2">
      <c r="B140" s="13" t="s">
        <v>66</v>
      </c>
      <c r="C140" s="11"/>
      <c r="D140" s="19"/>
      <c r="E140" s="20"/>
      <c r="F140" s="20">
        <f t="shared" ref="F140:F146" si="18">D140+E140</f>
        <v>0</v>
      </c>
      <c r="G140" s="20"/>
      <c r="H140" s="20"/>
      <c r="I140" s="20">
        <f t="shared" si="13"/>
        <v>0</v>
      </c>
    </row>
    <row r="141" spans="2:9" x14ac:dyDescent="0.2">
      <c r="B141" s="13" t="s">
        <v>67</v>
      </c>
      <c r="C141" s="11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x14ac:dyDescent="0.2">
      <c r="B142" s="13" t="s">
        <v>68</v>
      </c>
      <c r="C142" s="11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x14ac:dyDescent="0.2">
      <c r="B143" s="13" t="s">
        <v>69</v>
      </c>
      <c r="C143" s="11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x14ac:dyDescent="0.2">
      <c r="B144" s="13" t="s">
        <v>70</v>
      </c>
      <c r="C144" s="11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x14ac:dyDescent="0.2">
      <c r="B145" s="13" t="s">
        <v>71</v>
      </c>
      <c r="C145" s="11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x14ac:dyDescent="0.2">
      <c r="B146" s="13" t="s">
        <v>72</v>
      </c>
      <c r="C146" s="11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x14ac:dyDescent="0.2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x14ac:dyDescent="0.2">
      <c r="B148" s="13" t="s">
        <v>74</v>
      </c>
      <c r="C148" s="11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x14ac:dyDescent="0.2">
      <c r="B149" s="13" t="s">
        <v>75</v>
      </c>
      <c r="C149" s="11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x14ac:dyDescent="0.2">
      <c r="B150" s="13" t="s">
        <v>76</v>
      </c>
      <c r="C150" s="11"/>
      <c r="D150" s="19"/>
      <c r="E150" s="20"/>
      <c r="F150" s="20">
        <f>D150+E150</f>
        <v>0</v>
      </c>
      <c r="G150" s="20"/>
      <c r="H150" s="20"/>
      <c r="I150" s="20">
        <f t="shared" ref="I150:I158" si="19">F150-G150</f>
        <v>0</v>
      </c>
    </row>
    <row r="151" spans="2:9" x14ac:dyDescent="0.2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x14ac:dyDescent="0.2">
      <c r="B152" s="13" t="s">
        <v>78</v>
      </c>
      <c r="C152" s="11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x14ac:dyDescent="0.2">
      <c r="B153" s="13" t="s">
        <v>79</v>
      </c>
      <c r="C153" s="11"/>
      <c r="D153" s="19"/>
      <c r="E153" s="20"/>
      <c r="F153" s="20">
        <f t="shared" ref="F153:F158" si="20">D153+E153</f>
        <v>0</v>
      </c>
      <c r="G153" s="20"/>
      <c r="H153" s="20"/>
      <c r="I153" s="20">
        <f t="shared" si="19"/>
        <v>0</v>
      </c>
    </row>
    <row r="154" spans="2:9" x14ac:dyDescent="0.2">
      <c r="B154" s="13" t="s">
        <v>80</v>
      </c>
      <c r="C154" s="11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x14ac:dyDescent="0.2">
      <c r="B155" s="13" t="s">
        <v>81</v>
      </c>
      <c r="C155" s="11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x14ac:dyDescent="0.2">
      <c r="B156" s="13" t="s">
        <v>82</v>
      </c>
      <c r="C156" s="11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x14ac:dyDescent="0.2">
      <c r="B157" s="13" t="s">
        <v>83</v>
      </c>
      <c r="C157" s="11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x14ac:dyDescent="0.2">
      <c r="B158" s="13" t="s">
        <v>84</v>
      </c>
      <c r="C158" s="11"/>
      <c r="D158" s="19"/>
      <c r="E158" s="20"/>
      <c r="F158" s="20">
        <f t="shared" si="20"/>
        <v>0</v>
      </c>
      <c r="G158" s="20"/>
      <c r="H158" s="20"/>
      <c r="I158" s="20">
        <f t="shared" si="19"/>
        <v>0</v>
      </c>
    </row>
    <row r="159" spans="2:9" x14ac:dyDescent="0.2">
      <c r="B159" s="3"/>
      <c r="C159" s="9"/>
      <c r="D159" s="19"/>
      <c r="E159" s="20"/>
      <c r="F159" s="20"/>
      <c r="G159" s="20"/>
      <c r="H159" s="20"/>
      <c r="I159" s="20"/>
    </row>
    <row r="160" spans="2:9" x14ac:dyDescent="0.2">
      <c r="B160" s="4" t="s">
        <v>86</v>
      </c>
      <c r="C160" s="10"/>
      <c r="D160" s="18">
        <f t="shared" ref="D160:I160" si="21">D10+D85</f>
        <v>429897189</v>
      </c>
      <c r="E160" s="18">
        <f t="shared" si="21"/>
        <v>24905039.060000002</v>
      </c>
      <c r="F160" s="18">
        <f t="shared" si="21"/>
        <v>454802228.06000006</v>
      </c>
      <c r="G160" s="18">
        <f t="shared" si="21"/>
        <v>231116227.44</v>
      </c>
      <c r="H160" s="18">
        <f t="shared" si="21"/>
        <v>230163389.13999999</v>
      </c>
      <c r="I160" s="18">
        <f t="shared" si="21"/>
        <v>223686000.62</v>
      </c>
    </row>
    <row r="161" spans="2:9" ht="13.5" thickBot="1" x14ac:dyDescent="0.25">
      <c r="B161" s="5"/>
      <c r="C161" s="12"/>
      <c r="D161" s="24"/>
      <c r="E161" s="25"/>
      <c r="F161" s="25"/>
      <c r="G161" s="25"/>
      <c r="H161" s="25"/>
      <c r="I161" s="25"/>
    </row>
  </sheetData>
  <mergeCells count="12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2019-02-13T18:22:38Z</cp:lastPrinted>
  <dcterms:created xsi:type="dcterms:W3CDTF">2016-10-11T20:25:15Z</dcterms:created>
  <dcterms:modified xsi:type="dcterms:W3CDTF">2019-02-13T18:22:55Z</dcterms:modified>
</cp:coreProperties>
</file>