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 fullCalcOnLoad="1"/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F100" i="1"/>
  <c r="F101" i="1"/>
  <c r="I101" i="1"/>
  <c r="F102" i="1"/>
  <c r="F103" i="1"/>
  <c r="I103" i="1"/>
  <c r="F95" i="1"/>
  <c r="F88" i="1"/>
  <c r="I88" i="1"/>
  <c r="F89" i="1"/>
  <c r="F90" i="1"/>
  <c r="F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I60" i="1"/>
  <c r="F51" i="1"/>
  <c r="F52" i="1"/>
  <c r="I52" i="1"/>
  <c r="F53" i="1"/>
  <c r="F54" i="1"/>
  <c r="F55" i="1"/>
  <c r="I55" i="1"/>
  <c r="F56" i="1"/>
  <c r="I56" i="1"/>
  <c r="F57" i="1"/>
  <c r="F58" i="1"/>
  <c r="F50" i="1"/>
  <c r="F41" i="1"/>
  <c r="I41" i="1"/>
  <c r="F42" i="1"/>
  <c r="F43" i="1"/>
  <c r="F44" i="1"/>
  <c r="I44" i="1"/>
  <c r="F45" i="1"/>
  <c r="I45" i="1"/>
  <c r="F46" i="1"/>
  <c r="F47" i="1"/>
  <c r="F48" i="1"/>
  <c r="I48" i="1"/>
  <c r="F40" i="1"/>
  <c r="F31" i="1"/>
  <c r="F32" i="1"/>
  <c r="F33" i="1"/>
  <c r="I33" i="1"/>
  <c r="F34" i="1"/>
  <c r="I34" i="1"/>
  <c r="F35" i="1"/>
  <c r="F36" i="1"/>
  <c r="F37" i="1"/>
  <c r="I37" i="1"/>
  <c r="F38" i="1"/>
  <c r="I38" i="1"/>
  <c r="F30" i="1"/>
  <c r="F21" i="1"/>
  <c r="I21" i="1"/>
  <c r="F22" i="1"/>
  <c r="F23" i="1"/>
  <c r="I23" i="1"/>
  <c r="F24" i="1"/>
  <c r="F25" i="1"/>
  <c r="I25" i="1"/>
  <c r="F26" i="1"/>
  <c r="F27" i="1"/>
  <c r="I27" i="1"/>
  <c r="F28" i="1"/>
  <c r="F20" i="1"/>
  <c r="I20" i="1"/>
  <c r="F13" i="1"/>
  <c r="I13" i="1"/>
  <c r="F14" i="1"/>
  <c r="I14" i="1"/>
  <c r="F15" i="1"/>
  <c r="I15" i="1"/>
  <c r="F16" i="1"/>
  <c r="I16" i="1"/>
  <c r="F17" i="1"/>
  <c r="F18" i="1"/>
  <c r="I18" i="1"/>
  <c r="F12" i="1"/>
  <c r="F153" i="1"/>
  <c r="I153" i="1"/>
  <c r="F154" i="1"/>
  <c r="F155" i="1"/>
  <c r="F156" i="1"/>
  <c r="F157" i="1"/>
  <c r="I157" i="1"/>
  <c r="F158" i="1"/>
  <c r="F151" i="1"/>
  <c r="I158" i="1"/>
  <c r="F152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I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4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F108" i="1"/>
  <c r="I108" i="1"/>
  <c r="F109" i="1"/>
  <c r="I109" i="1"/>
  <c r="F110" i="1"/>
  <c r="F111" i="1"/>
  <c r="I111" i="1"/>
  <c r="F112" i="1"/>
  <c r="I112" i="1"/>
  <c r="F113" i="1"/>
  <c r="F104" i="1"/>
  <c r="F105" i="1"/>
  <c r="I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87" i="1"/>
  <c r="I90" i="1"/>
  <c r="I91" i="1"/>
  <c r="I92" i="1"/>
  <c r="I96" i="1"/>
  <c r="I97" i="1"/>
  <c r="I98" i="1"/>
  <c r="I99" i="1"/>
  <c r="I100" i="1"/>
  <c r="I102" i="1"/>
  <c r="I110" i="1"/>
  <c r="I117" i="1"/>
  <c r="I118" i="1"/>
  <c r="I128" i="1"/>
  <c r="I136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6" i="1"/>
  <c r="I64" i="1"/>
  <c r="I62" i="1"/>
  <c r="I58" i="1"/>
  <c r="I57" i="1"/>
  <c r="I54" i="1"/>
  <c r="I53" i="1"/>
  <c r="I51" i="1"/>
  <c r="I50" i="1"/>
  <c r="I47" i="1"/>
  <c r="I46" i="1"/>
  <c r="I43" i="1"/>
  <c r="I42" i="1"/>
  <c r="I36" i="1"/>
  <c r="I35" i="1"/>
  <c r="I32" i="1"/>
  <c r="I31" i="1"/>
  <c r="I30" i="1"/>
  <c r="I28" i="1"/>
  <c r="I26" i="1"/>
  <c r="I24" i="1"/>
  <c r="I22" i="1"/>
  <c r="I127" i="1"/>
  <c r="I40" i="1"/>
  <c r="I89" i="1"/>
  <c r="F147" i="1"/>
  <c r="I147" i="1"/>
  <c r="I148" i="1"/>
  <c r="F29" i="1"/>
  <c r="I65" i="1"/>
  <c r="F63" i="1"/>
  <c r="I63" i="1"/>
  <c r="F76" i="1"/>
  <c r="I76" i="1"/>
  <c r="I77" i="1"/>
  <c r="I95" i="1"/>
  <c r="F138" i="1"/>
  <c r="I138" i="1"/>
  <c r="I139" i="1"/>
  <c r="I151" i="1"/>
  <c r="F134" i="1"/>
  <c r="I134" i="1"/>
  <c r="F124" i="1"/>
  <c r="I124" i="1"/>
  <c r="I114" i="1"/>
  <c r="I113" i="1"/>
  <c r="I104" i="1"/>
  <c r="F94" i="1"/>
  <c r="I94" i="1"/>
  <c r="D85" i="1"/>
  <c r="H85" i="1"/>
  <c r="E85" i="1"/>
  <c r="G85" i="1"/>
  <c r="F86" i="1"/>
  <c r="F59" i="1"/>
  <c r="I59" i="1"/>
  <c r="I49" i="1"/>
  <c r="F49" i="1"/>
  <c r="I39" i="1"/>
  <c r="F39" i="1"/>
  <c r="I29" i="1"/>
  <c r="F19" i="1"/>
  <c r="D10" i="1"/>
  <c r="I19" i="1"/>
  <c r="E10" i="1"/>
  <c r="H10" i="1"/>
  <c r="G10" i="1"/>
  <c r="F11" i="1"/>
  <c r="I12" i="1"/>
  <c r="I11" i="1"/>
  <c r="F85" i="1"/>
  <c r="H160" i="1"/>
  <c r="D160" i="1"/>
  <c r="E160" i="1"/>
  <c r="G160" i="1"/>
  <c r="I86" i="1"/>
  <c r="I85" i="1"/>
  <c r="F10" i="1"/>
  <c r="I10" i="1"/>
  <c r="F160" i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<sst xmlns="http://schemas.openxmlformats.org/spreadsheetml/2006/main" count="162" uniqueCount="89">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</sst>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2" fillId="0" borderId="6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2" fillId="0" borderId="7" xfId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/>
    </xf>
    <xf numFmtId="44" fontId="2" fillId="0" borderId="14" xfId="1" applyFont="1" applyBorder="1" applyAlignment="1">
      <alignment horizontal="right" vertical="center"/>
    </xf>
    <xf numFmtId="44" fontId="2" fillId="0" borderId="13" xfId="1" applyFont="1" applyBorder="1" applyAlignment="1">
      <alignment horizontal="right" vertical="center"/>
    </xf>
    <xf numFmtId="44" fontId="3" fillId="0" borderId="11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showGridLines="0" tabSelected="1" zoomScaleNormal="100" workbookViewId="0"/>
  </sheetViews>
  <sheetFormatPr baseColWidth="10" defaultColWidth="11" defaultRowHeight="12.75" x14ac:dyDescent="0.2"/>
  <cols>
    <col min="1" max="1" width="4" style="1" customWidth="1"/>
    <col min="2" max="2" width="11" style="1"/>
    <col min="3" max="3" width="72.28515625" style="1" customWidth="1"/>
    <col min="4" max="9" width="15.85546875" style="1" customWidth="1"/>
    <col min="10" max="16384" width="11" style="1"/>
  </cols>
  <sheetData>
    <row r="1" spans="2:9" ht="13.5" thickBot="1" x14ac:dyDescent="0.25"/>
    <row r="2" spans="2:9" x14ac:dyDescent="0.2">
      <c r="B2" s="2" t="s">
        <v>88</v>
      </c>
      <c r="C2" s="3"/>
      <c r="D2" s="3"/>
      <c r="E2" s="3"/>
      <c r="F2" s="3"/>
      <c r="G2" s="3"/>
      <c r="H2" s="3"/>
      <c r="I2" s="4"/>
    </row>
    <row r="3" spans="2:9" x14ac:dyDescent="0.2">
      <c r="B3" s="5" t="s">
        <v>0</v>
      </c>
      <c r="C3" s="6"/>
      <c r="D3" s="6"/>
      <c r="E3" s="6"/>
      <c r="F3" s="6"/>
      <c r="G3" s="6"/>
      <c r="H3" s="6"/>
      <c r="I3" s="7"/>
    </row>
    <row r="4" spans="2:9" x14ac:dyDescent="0.2">
      <c r="B4" s="5" t="s">
        <v>1</v>
      </c>
      <c r="C4" s="6"/>
      <c r="D4" s="6"/>
      <c r="E4" s="6"/>
      <c r="F4" s="6"/>
      <c r="G4" s="6"/>
      <c r="H4" s="6"/>
      <c r="I4" s="7"/>
    </row>
    <row r="5" spans="2:9" x14ac:dyDescent="0.2">
      <c r="B5" s="5" t="s">
        <v>87</v>
      </c>
      <c r="C5" s="6"/>
      <c r="D5" s="6"/>
      <c r="E5" s="6"/>
      <c r="F5" s="6"/>
      <c r="G5" s="6"/>
      <c r="H5" s="6"/>
      <c r="I5" s="7"/>
    </row>
    <row r="6" spans="2:9" ht="13.5" thickBot="1" x14ac:dyDescent="0.25">
      <c r="B6" s="8" t="s">
        <v>2</v>
      </c>
      <c r="C6" s="9"/>
      <c r="D6" s="9"/>
      <c r="E6" s="9"/>
      <c r="F6" s="9"/>
      <c r="G6" s="9"/>
      <c r="H6" s="9"/>
      <c r="I6" s="10"/>
    </row>
    <row r="7" spans="2:9" x14ac:dyDescent="0.2">
      <c r="B7" s="2" t="s">
        <v>3</v>
      </c>
      <c r="C7" s="11"/>
      <c r="D7" s="2" t="s">
        <v>4</v>
      </c>
      <c r="E7" s="3"/>
      <c r="F7" s="3"/>
      <c r="G7" s="3"/>
      <c r="H7" s="11"/>
      <c r="I7" s="12" t="s">
        <v>5</v>
      </c>
    </row>
    <row r="8" spans="2:9" ht="13.5" thickBot="1" x14ac:dyDescent="0.25">
      <c r="B8" s="5"/>
      <c r="C8" s="13"/>
      <c r="D8" s="8"/>
      <c r="E8" s="9"/>
      <c r="F8" s="9"/>
      <c r="G8" s="9"/>
      <c r="H8" s="14"/>
      <c r="I8" s="15"/>
    </row>
    <row r="9" spans="2:9" ht="26.25" thickBot="1" x14ac:dyDescent="0.25">
      <c r="B9" s="8"/>
      <c r="C9" s="14"/>
      <c r="D9" s="16" t="s">
        <v>6</v>
      </c>
      <c r="E9" s="17" t="s">
        <v>7</v>
      </c>
      <c r="F9" s="16" t="s">
        <v>8</v>
      </c>
      <c r="G9" s="16" t="s">
        <v>9</v>
      </c>
      <c r="H9" s="16" t="s">
        <v>10</v>
      </c>
      <c r="I9" s="18"/>
    </row>
    <row r="10" spans="2:9" x14ac:dyDescent="0.2">
      <c r="B10" s="19" t="s">
        <v>11</v>
      </c>
      <c r="C10" s="20"/>
      <c r="D10" s="37">
        <f t="shared" ref="D10:I10" si="0">D11+D19+D29+D39+D49+D59+D72+D76+D63</f>
        <v>258237184</v>
      </c>
      <c r="E10" s="37">
        <f t="shared" si="0"/>
        <v>540787.59999999963</v>
      </c>
      <c r="F10" s="37">
        <f t="shared" si="0"/>
        <v>258777971.60000002</v>
      </c>
      <c r="G10" s="37">
        <f t="shared" si="0"/>
        <v>75859434.679999992</v>
      </c>
      <c r="H10" s="37">
        <f t="shared" si="0"/>
        <v>74759434.679999992</v>
      </c>
      <c r="I10" s="37">
        <f t="shared" si="0"/>
        <v>182918536.92000002</v>
      </c>
    </row>
    <row r="11" spans="2:9" x14ac:dyDescent="0.2">
      <c r="B11" s="21" t="s">
        <v>12</v>
      </c>
      <c r="C11" s="22"/>
      <c r="D11" s="38">
        <f t="shared" ref="D11:I11" si="1">SUM(D12:D18)</f>
        <v>200060355.46000001</v>
      </c>
      <c r="E11" s="38">
        <f t="shared" si="1"/>
        <v>-2.3283064365386963E-10</v>
      </c>
      <c r="F11" s="38">
        <f t="shared" si="1"/>
        <v>200060355.46000004</v>
      </c>
      <c r="G11" s="38">
        <f t="shared" si="1"/>
        <v>40830579.539999999</v>
      </c>
      <c r="H11" s="38">
        <f t="shared" si="1"/>
        <v>40830579.539999999</v>
      </c>
      <c r="I11" s="38">
        <f t="shared" si="1"/>
        <v>159229775.92000002</v>
      </c>
    </row>
    <row r="12" spans="2:9" x14ac:dyDescent="0.2">
      <c r="B12" s="23" t="s">
        <v>13</v>
      </c>
      <c r="C12" s="24"/>
      <c r="D12" s="38">
        <v>120314563.93000001</v>
      </c>
      <c r="E12" s="39">
        <v>0</v>
      </c>
      <c r="F12" s="39">
        <f>D12+E12</f>
        <v>120314563.93000001</v>
      </c>
      <c r="G12" s="39">
        <v>28179651.98</v>
      </c>
      <c r="H12" s="39">
        <v>28179651.98</v>
      </c>
      <c r="I12" s="39">
        <f>F12-G12</f>
        <v>92134911.950000003</v>
      </c>
    </row>
    <row r="13" spans="2:9" x14ac:dyDescent="0.2">
      <c r="B13" s="23" t="s">
        <v>14</v>
      </c>
      <c r="C13" s="24"/>
      <c r="D13" s="38"/>
      <c r="E13" s="39"/>
      <c r="F13" s="39">
        <f t="shared" ref="F13:F18" si="2">D13+E13</f>
        <v>0</v>
      </c>
      <c r="G13" s="39"/>
      <c r="H13" s="39"/>
      <c r="I13" s="39">
        <f t="shared" ref="I13:I18" si="3">F13-G13</f>
        <v>0</v>
      </c>
    </row>
    <row r="14" spans="2:9" x14ac:dyDescent="0.2">
      <c r="B14" s="23" t="s">
        <v>15</v>
      </c>
      <c r="C14" s="24"/>
      <c r="D14" s="38">
        <v>62652628.399999999</v>
      </c>
      <c r="E14" s="39">
        <v>10426.34</v>
      </c>
      <c r="F14" s="39">
        <f t="shared" si="2"/>
        <v>62663054.740000002</v>
      </c>
      <c r="G14" s="39">
        <v>8877657.0600000005</v>
      </c>
      <c r="H14" s="39">
        <v>8877657.0600000005</v>
      </c>
      <c r="I14" s="39">
        <f t="shared" si="3"/>
        <v>53785397.68</v>
      </c>
    </row>
    <row r="15" spans="2:9" x14ac:dyDescent="0.2">
      <c r="B15" s="23" t="s">
        <v>16</v>
      </c>
      <c r="C15" s="24"/>
      <c r="D15" s="38">
        <v>5805591.7699999996</v>
      </c>
      <c r="E15" s="39">
        <v>917609.38</v>
      </c>
      <c r="F15" s="39">
        <f t="shared" si="2"/>
        <v>6723201.1499999994</v>
      </c>
      <c r="G15" s="39">
        <v>1305019.97</v>
      </c>
      <c r="H15" s="39">
        <v>1305019.97</v>
      </c>
      <c r="I15" s="39">
        <f t="shared" si="3"/>
        <v>5418181.1799999997</v>
      </c>
    </row>
    <row r="16" spans="2:9" x14ac:dyDescent="0.2">
      <c r="B16" s="23" t="s">
        <v>17</v>
      </c>
      <c r="C16" s="24"/>
      <c r="D16" s="38">
        <v>9046473.1400000006</v>
      </c>
      <c r="E16" s="39">
        <v>225826.14</v>
      </c>
      <c r="F16" s="39">
        <f t="shared" si="2"/>
        <v>9272299.2800000012</v>
      </c>
      <c r="G16" s="39">
        <v>2468250.5299999998</v>
      </c>
      <c r="H16" s="39">
        <v>2468250.5299999998</v>
      </c>
      <c r="I16" s="39">
        <f t="shared" si="3"/>
        <v>6804048.7500000019</v>
      </c>
    </row>
    <row r="17" spans="2:9" x14ac:dyDescent="0.2">
      <c r="B17" s="23" t="s">
        <v>18</v>
      </c>
      <c r="C17" s="24"/>
      <c r="D17" s="38">
        <v>2089098.22</v>
      </c>
      <c r="E17" s="39">
        <v>-1153861.8600000001</v>
      </c>
      <c r="F17" s="39">
        <f t="shared" si="2"/>
        <v>935236.35999999987</v>
      </c>
      <c r="G17" s="39">
        <v>0</v>
      </c>
      <c r="H17" s="39">
        <v>0</v>
      </c>
      <c r="I17" s="39">
        <f t="shared" si="3"/>
        <v>935236.35999999987</v>
      </c>
    </row>
    <row r="18" spans="2:9" x14ac:dyDescent="0.2">
      <c r="B18" s="23" t="s">
        <v>19</v>
      </c>
      <c r="C18" s="24"/>
      <c r="D18" s="38">
        <v>152000</v>
      </c>
      <c r="E18" s="39">
        <v>0</v>
      </c>
      <c r="F18" s="39">
        <f t="shared" si="2"/>
        <v>152000</v>
      </c>
      <c r="G18" s="39">
        <v>0</v>
      </c>
      <c r="H18" s="39">
        <v>0</v>
      </c>
      <c r="I18" s="39">
        <f t="shared" si="3"/>
        <v>152000</v>
      </c>
    </row>
    <row r="19" spans="2:9" x14ac:dyDescent="0.2">
      <c r="B19" s="21" t="s">
        <v>20</v>
      </c>
      <c r="C19" s="22"/>
      <c r="D19" s="38">
        <f t="shared" ref="D19:I19" si="4">SUM(D20:D28)</f>
        <v>15940393.189999999</v>
      </c>
      <c r="E19" s="38">
        <f t="shared" si="4"/>
        <v>5046810.75</v>
      </c>
      <c r="F19" s="38">
        <f t="shared" si="4"/>
        <v>20987203.940000001</v>
      </c>
      <c r="G19" s="38">
        <f t="shared" si="4"/>
        <v>12350225.310000001</v>
      </c>
      <c r="H19" s="38">
        <f t="shared" si="4"/>
        <v>12350225.310000001</v>
      </c>
      <c r="I19" s="38">
        <f t="shared" si="4"/>
        <v>8636978.629999999</v>
      </c>
    </row>
    <row r="20" spans="2:9" x14ac:dyDescent="0.2">
      <c r="B20" s="23" t="s">
        <v>21</v>
      </c>
      <c r="C20" s="24"/>
      <c r="D20" s="38">
        <v>5289250.18</v>
      </c>
      <c r="E20" s="39">
        <v>2530224.7400000002</v>
      </c>
      <c r="F20" s="38">
        <f t="shared" ref="F20:F28" si="5">D20+E20</f>
        <v>7819474.9199999999</v>
      </c>
      <c r="G20" s="39">
        <v>4398072.08</v>
      </c>
      <c r="H20" s="39">
        <v>4398072.08</v>
      </c>
      <c r="I20" s="39">
        <f>F20-G20</f>
        <v>3421402.84</v>
      </c>
    </row>
    <row r="21" spans="2:9" x14ac:dyDescent="0.2">
      <c r="B21" s="23" t="s">
        <v>22</v>
      </c>
      <c r="C21" s="24"/>
      <c r="D21" s="38">
        <v>295701.45</v>
      </c>
      <c r="E21" s="39">
        <v>-87000</v>
      </c>
      <c r="F21" s="38">
        <f t="shared" si="5"/>
        <v>208701.45</v>
      </c>
      <c r="G21" s="39">
        <v>95250.94</v>
      </c>
      <c r="H21" s="39">
        <v>95250.94</v>
      </c>
      <c r="I21" s="39">
        <f t="shared" ref="I21:I83" si="6">F21-G21</f>
        <v>113450.51000000001</v>
      </c>
    </row>
    <row r="22" spans="2:9" x14ac:dyDescent="0.2">
      <c r="B22" s="23" t="s">
        <v>23</v>
      </c>
      <c r="C22" s="24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x14ac:dyDescent="0.2">
      <c r="B23" s="23" t="s">
        <v>24</v>
      </c>
      <c r="C23" s="24"/>
      <c r="D23" s="38">
        <v>860974.57</v>
      </c>
      <c r="E23" s="39">
        <v>3068283.84</v>
      </c>
      <c r="F23" s="38">
        <f t="shared" si="5"/>
        <v>3929258.4099999997</v>
      </c>
      <c r="G23" s="39">
        <v>3631816.81</v>
      </c>
      <c r="H23" s="39">
        <v>3631816.81</v>
      </c>
      <c r="I23" s="39">
        <f t="shared" si="6"/>
        <v>297441.59999999963</v>
      </c>
    </row>
    <row r="24" spans="2:9" x14ac:dyDescent="0.2">
      <c r="B24" s="23" t="s">
        <v>25</v>
      </c>
      <c r="C24" s="24"/>
      <c r="D24" s="38">
        <v>2294465.19</v>
      </c>
      <c r="E24" s="39">
        <v>-2000</v>
      </c>
      <c r="F24" s="38">
        <f t="shared" si="5"/>
        <v>2292465.19</v>
      </c>
      <c r="G24" s="39">
        <v>1614.4</v>
      </c>
      <c r="H24" s="39">
        <v>1614.4</v>
      </c>
      <c r="I24" s="39">
        <f t="shared" si="6"/>
        <v>2290850.79</v>
      </c>
    </row>
    <row r="25" spans="2:9" x14ac:dyDescent="0.2">
      <c r="B25" s="23" t="s">
        <v>26</v>
      </c>
      <c r="C25" s="24"/>
      <c r="D25" s="38">
        <v>6013469.8600000003</v>
      </c>
      <c r="E25" s="39">
        <v>-445000</v>
      </c>
      <c r="F25" s="38">
        <f t="shared" si="5"/>
        <v>5568469.8600000003</v>
      </c>
      <c r="G25" s="39">
        <v>3697787.96</v>
      </c>
      <c r="H25" s="39">
        <v>3697787.96</v>
      </c>
      <c r="I25" s="39">
        <f t="shared" si="6"/>
        <v>1870681.9000000004</v>
      </c>
    </row>
    <row r="26" spans="2:9" x14ac:dyDescent="0.2">
      <c r="B26" s="23" t="s">
        <v>27</v>
      </c>
      <c r="C26" s="24"/>
      <c r="D26" s="38">
        <v>39092.239999999998</v>
      </c>
      <c r="E26" s="39">
        <v>32930.68</v>
      </c>
      <c r="F26" s="38">
        <f t="shared" si="5"/>
        <v>72022.92</v>
      </c>
      <c r="G26" s="39">
        <v>68213</v>
      </c>
      <c r="H26" s="39">
        <v>68213</v>
      </c>
      <c r="I26" s="39">
        <f t="shared" si="6"/>
        <v>3809.9199999999983</v>
      </c>
    </row>
    <row r="27" spans="2:9" x14ac:dyDescent="0.2">
      <c r="B27" s="23" t="s">
        <v>28</v>
      </c>
      <c r="C27" s="24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x14ac:dyDescent="0.2">
      <c r="B28" s="23" t="s">
        <v>29</v>
      </c>
      <c r="C28" s="24"/>
      <c r="D28" s="38">
        <v>1147439.7</v>
      </c>
      <c r="E28" s="39">
        <v>-50628.51</v>
      </c>
      <c r="F28" s="38">
        <f t="shared" si="5"/>
        <v>1096811.19</v>
      </c>
      <c r="G28" s="39">
        <v>457470.12</v>
      </c>
      <c r="H28" s="39">
        <v>457470.12</v>
      </c>
      <c r="I28" s="39">
        <f t="shared" si="6"/>
        <v>639341.06999999995</v>
      </c>
    </row>
    <row r="29" spans="2:9" x14ac:dyDescent="0.2">
      <c r="B29" s="21" t="s">
        <v>30</v>
      </c>
      <c r="C29" s="22"/>
      <c r="D29" s="38">
        <f t="shared" ref="D29:I29" si="7">SUM(D30:D38)</f>
        <v>29741480.689999998</v>
      </c>
      <c r="E29" s="38">
        <f t="shared" si="7"/>
        <v>-5536259.0700000003</v>
      </c>
      <c r="F29" s="38">
        <f t="shared" si="7"/>
        <v>24205221.619999997</v>
      </c>
      <c r="G29" s="38">
        <f t="shared" si="7"/>
        <v>15513243.039999997</v>
      </c>
      <c r="H29" s="38">
        <f t="shared" si="7"/>
        <v>15513243.039999997</v>
      </c>
      <c r="I29" s="38">
        <f t="shared" si="7"/>
        <v>8691978.5800000001</v>
      </c>
    </row>
    <row r="30" spans="2:9" x14ac:dyDescent="0.2">
      <c r="B30" s="23" t="s">
        <v>31</v>
      </c>
      <c r="C30" s="24"/>
      <c r="D30" s="38">
        <v>2519252.4300000002</v>
      </c>
      <c r="E30" s="39">
        <v>115699.38</v>
      </c>
      <c r="F30" s="38">
        <f t="shared" ref="F30:F38" si="8">D30+E30</f>
        <v>2634951.81</v>
      </c>
      <c r="G30" s="39">
        <v>897001.85</v>
      </c>
      <c r="H30" s="39">
        <v>897001.85</v>
      </c>
      <c r="I30" s="39">
        <f t="shared" si="6"/>
        <v>1737949.96</v>
      </c>
    </row>
    <row r="31" spans="2:9" x14ac:dyDescent="0.2">
      <c r="B31" s="23" t="s">
        <v>32</v>
      </c>
      <c r="C31" s="24"/>
      <c r="D31" s="38">
        <v>14540168.66</v>
      </c>
      <c r="E31" s="39">
        <v>-5768043.9199999999</v>
      </c>
      <c r="F31" s="38">
        <f t="shared" si="8"/>
        <v>8772124.7400000002</v>
      </c>
      <c r="G31" s="39">
        <v>5519832.04</v>
      </c>
      <c r="H31" s="39">
        <v>5519832.04</v>
      </c>
      <c r="I31" s="39">
        <f t="shared" si="6"/>
        <v>3252292.7</v>
      </c>
    </row>
    <row r="32" spans="2:9" x14ac:dyDescent="0.2">
      <c r="B32" s="23" t="s">
        <v>33</v>
      </c>
      <c r="C32" s="24"/>
      <c r="D32" s="38">
        <v>2000000</v>
      </c>
      <c r="E32" s="39">
        <v>3923916.3</v>
      </c>
      <c r="F32" s="38">
        <f t="shared" si="8"/>
        <v>5923916.2999999998</v>
      </c>
      <c r="G32" s="39">
        <v>5597196.9800000004</v>
      </c>
      <c r="H32" s="39">
        <v>5597196.9800000004</v>
      </c>
      <c r="I32" s="39">
        <f t="shared" si="6"/>
        <v>326719.31999999937</v>
      </c>
    </row>
    <row r="33" spans="2:9" x14ac:dyDescent="0.2">
      <c r="B33" s="23" t="s">
        <v>34</v>
      </c>
      <c r="C33" s="24"/>
      <c r="D33" s="38">
        <v>438928.47</v>
      </c>
      <c r="E33" s="39">
        <v>-156778.23000000001</v>
      </c>
      <c r="F33" s="38">
        <f t="shared" si="8"/>
        <v>282150.24</v>
      </c>
      <c r="G33" s="39">
        <v>158835.85</v>
      </c>
      <c r="H33" s="39">
        <v>158835.85</v>
      </c>
      <c r="I33" s="39">
        <f t="shared" si="6"/>
        <v>123314.38999999998</v>
      </c>
    </row>
    <row r="34" spans="2:9" x14ac:dyDescent="0.2">
      <c r="B34" s="23" t="s">
        <v>35</v>
      </c>
      <c r="C34" s="24"/>
      <c r="D34" s="38">
        <v>1501966.48</v>
      </c>
      <c r="E34" s="39">
        <v>-260573.74</v>
      </c>
      <c r="F34" s="38">
        <f t="shared" si="8"/>
        <v>1241392.74</v>
      </c>
      <c r="G34" s="39">
        <v>767606.87</v>
      </c>
      <c r="H34" s="39">
        <v>767606.87</v>
      </c>
      <c r="I34" s="39">
        <f t="shared" si="6"/>
        <v>473785.87</v>
      </c>
    </row>
    <row r="35" spans="2:9" x14ac:dyDescent="0.2">
      <c r="B35" s="23" t="s">
        <v>36</v>
      </c>
      <c r="C35" s="24"/>
      <c r="D35" s="38">
        <v>1098342.49</v>
      </c>
      <c r="E35" s="39">
        <v>-740200</v>
      </c>
      <c r="F35" s="38">
        <f t="shared" si="8"/>
        <v>358142.49</v>
      </c>
      <c r="G35" s="39">
        <v>194926.03</v>
      </c>
      <c r="H35" s="39">
        <v>194926.03</v>
      </c>
      <c r="I35" s="39">
        <f t="shared" si="6"/>
        <v>163216.46</v>
      </c>
    </row>
    <row r="36" spans="2:9" x14ac:dyDescent="0.2">
      <c r="B36" s="23" t="s">
        <v>37</v>
      </c>
      <c r="C36" s="24"/>
      <c r="D36" s="38">
        <v>140141.39000000001</v>
      </c>
      <c r="E36" s="39">
        <v>-2216</v>
      </c>
      <c r="F36" s="38">
        <f t="shared" si="8"/>
        <v>137925.39000000001</v>
      </c>
      <c r="G36" s="39">
        <v>49460.45</v>
      </c>
      <c r="H36" s="39">
        <v>49460.45</v>
      </c>
      <c r="I36" s="39">
        <f t="shared" si="6"/>
        <v>88464.940000000017</v>
      </c>
    </row>
    <row r="37" spans="2:9" x14ac:dyDescent="0.2">
      <c r="B37" s="23" t="s">
        <v>38</v>
      </c>
      <c r="C37" s="24"/>
      <c r="D37" s="38">
        <v>828916.49</v>
      </c>
      <c r="E37" s="39">
        <v>1801754</v>
      </c>
      <c r="F37" s="38">
        <f t="shared" si="8"/>
        <v>2630670.4900000002</v>
      </c>
      <c r="G37" s="39">
        <v>1989900.19</v>
      </c>
      <c r="H37" s="39">
        <v>1989900.19</v>
      </c>
      <c r="I37" s="39">
        <f t="shared" si="6"/>
        <v>640770.30000000028</v>
      </c>
    </row>
    <row r="38" spans="2:9" x14ac:dyDescent="0.2">
      <c r="B38" s="23" t="s">
        <v>39</v>
      </c>
      <c r="C38" s="24"/>
      <c r="D38" s="38">
        <v>6673764.2800000003</v>
      </c>
      <c r="E38" s="39">
        <v>-4449816.8600000003</v>
      </c>
      <c r="F38" s="38">
        <f t="shared" si="8"/>
        <v>2223947.42</v>
      </c>
      <c r="G38" s="39">
        <v>338482.78</v>
      </c>
      <c r="H38" s="39">
        <v>338482.78</v>
      </c>
      <c r="I38" s="39">
        <f t="shared" si="6"/>
        <v>1885464.64</v>
      </c>
    </row>
    <row r="39" spans="2:9" ht="25.5" customHeight="1" x14ac:dyDescent="0.2">
      <c r="B39" s="25" t="s">
        <v>40</v>
      </c>
      <c r="C39" s="26"/>
      <c r="D39" s="38">
        <f t="shared" ref="D39:I39" si="9">SUM(D40:D48)</f>
        <v>6701893.1099999994</v>
      </c>
      <c r="E39" s="38">
        <f t="shared" si="9"/>
        <v>711779.33</v>
      </c>
      <c r="F39" s="38">
        <f>SUM(F40:F48)</f>
        <v>7413672.4399999995</v>
      </c>
      <c r="G39" s="38">
        <f t="shared" si="9"/>
        <v>4169247.49</v>
      </c>
      <c r="H39" s="38">
        <f t="shared" si="9"/>
        <v>4169247.49</v>
      </c>
      <c r="I39" s="38">
        <f t="shared" si="9"/>
        <v>3244424.95</v>
      </c>
    </row>
    <row r="40" spans="2:9" x14ac:dyDescent="0.2">
      <c r="B40" s="23" t="s">
        <v>41</v>
      </c>
      <c r="C40" s="24"/>
      <c r="D40" s="38"/>
      <c r="E40" s="39"/>
      <c r="F40" s="38">
        <f>D40+E40</f>
        <v>0</v>
      </c>
      <c r="G40" s="39"/>
      <c r="H40" s="39"/>
      <c r="I40" s="39">
        <f t="shared" si="6"/>
        <v>0</v>
      </c>
    </row>
    <row r="41" spans="2:9" x14ac:dyDescent="0.2">
      <c r="B41" s="23" t="s">
        <v>42</v>
      </c>
      <c r="C41" s="24"/>
      <c r="D41" s="38">
        <v>22958.04</v>
      </c>
      <c r="E41" s="39">
        <v>1224218.96</v>
      </c>
      <c r="F41" s="38">
        <f t="shared" ref="F41:F83" si="10">D41+E41</f>
        <v>1247177</v>
      </c>
      <c r="G41" s="39">
        <v>315839</v>
      </c>
      <c r="H41" s="39">
        <v>315839</v>
      </c>
      <c r="I41" s="39">
        <f t="shared" si="6"/>
        <v>931338</v>
      </c>
    </row>
    <row r="42" spans="2:9" x14ac:dyDescent="0.2">
      <c r="B42" s="23" t="s">
        <v>43</v>
      </c>
      <c r="C42" s="24"/>
      <c r="D42" s="38">
        <v>3000000</v>
      </c>
      <c r="E42" s="39">
        <v>118557</v>
      </c>
      <c r="F42" s="38">
        <f t="shared" si="10"/>
        <v>3118557</v>
      </c>
      <c r="G42" s="39">
        <v>3000000</v>
      </c>
      <c r="H42" s="39">
        <v>3000000</v>
      </c>
      <c r="I42" s="39">
        <f t="shared" si="6"/>
        <v>118557</v>
      </c>
    </row>
    <row r="43" spans="2:9" x14ac:dyDescent="0.2">
      <c r="B43" s="23" t="s">
        <v>44</v>
      </c>
      <c r="C43" s="24"/>
      <c r="D43" s="38">
        <v>3678935.07</v>
      </c>
      <c r="E43" s="39">
        <v>-630996.63</v>
      </c>
      <c r="F43" s="38">
        <f t="shared" si="10"/>
        <v>3047938.44</v>
      </c>
      <c r="G43" s="39">
        <v>853408.49</v>
      </c>
      <c r="H43" s="39">
        <v>853408.49</v>
      </c>
      <c r="I43" s="39">
        <f t="shared" si="6"/>
        <v>2194529.9500000002</v>
      </c>
    </row>
    <row r="44" spans="2:9" x14ac:dyDescent="0.2">
      <c r="B44" s="23" t="s">
        <v>45</v>
      </c>
      <c r="C44" s="24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x14ac:dyDescent="0.2">
      <c r="B45" s="23" t="s">
        <v>46</v>
      </c>
      <c r="C45" s="24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x14ac:dyDescent="0.2">
      <c r="B46" s="23" t="s">
        <v>47</v>
      </c>
      <c r="C46" s="24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x14ac:dyDescent="0.2">
      <c r="B47" s="23" t="s">
        <v>48</v>
      </c>
      <c r="C47" s="24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x14ac:dyDescent="0.2">
      <c r="B48" s="23" t="s">
        <v>49</v>
      </c>
      <c r="C48" s="24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x14ac:dyDescent="0.2">
      <c r="B49" s="25" t="s">
        <v>50</v>
      </c>
      <c r="C49" s="26"/>
      <c r="D49" s="38">
        <f t="shared" ref="D49:I49" si="11">SUM(D50:D58)</f>
        <v>107227.97</v>
      </c>
      <c r="E49" s="38">
        <f t="shared" si="11"/>
        <v>41820</v>
      </c>
      <c r="F49" s="38">
        <f t="shared" si="11"/>
        <v>149047.97</v>
      </c>
      <c r="G49" s="38">
        <f t="shared" si="11"/>
        <v>79262.44</v>
      </c>
      <c r="H49" s="38">
        <f t="shared" si="11"/>
        <v>79262.44</v>
      </c>
      <c r="I49" s="38">
        <f t="shared" si="11"/>
        <v>69785.53</v>
      </c>
    </row>
    <row r="50" spans="2:9" x14ac:dyDescent="0.2">
      <c r="B50" s="23" t="s">
        <v>51</v>
      </c>
      <c r="C50" s="24"/>
      <c r="D50" s="38">
        <v>56920.44</v>
      </c>
      <c r="E50" s="39">
        <v>35000</v>
      </c>
      <c r="F50" s="38">
        <f t="shared" si="10"/>
        <v>91920.44</v>
      </c>
      <c r="G50" s="39">
        <v>61762.44</v>
      </c>
      <c r="H50" s="39">
        <v>61762.44</v>
      </c>
      <c r="I50" s="39">
        <f t="shared" si="6"/>
        <v>30158</v>
      </c>
    </row>
    <row r="51" spans="2:9" x14ac:dyDescent="0.2">
      <c r="B51" s="23" t="s">
        <v>52</v>
      </c>
      <c r="C51" s="24"/>
      <c r="D51" s="38"/>
      <c r="E51" s="39"/>
      <c r="F51" s="38">
        <f t="shared" si="10"/>
        <v>0</v>
      </c>
      <c r="G51" s="39"/>
      <c r="H51" s="39"/>
      <c r="I51" s="39">
        <f t="shared" si="6"/>
        <v>0</v>
      </c>
    </row>
    <row r="52" spans="2:9" x14ac:dyDescent="0.2">
      <c r="B52" s="23" t="s">
        <v>53</v>
      </c>
      <c r="C52" s="24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x14ac:dyDescent="0.2">
      <c r="B53" s="23" t="s">
        <v>54</v>
      </c>
      <c r="C53" s="24"/>
      <c r="D53" s="38"/>
      <c r="E53" s="39"/>
      <c r="F53" s="38">
        <f t="shared" si="10"/>
        <v>0</v>
      </c>
      <c r="G53" s="39"/>
      <c r="H53" s="39"/>
      <c r="I53" s="39">
        <f t="shared" si="6"/>
        <v>0</v>
      </c>
    </row>
    <row r="54" spans="2:9" x14ac:dyDescent="0.2">
      <c r="B54" s="23" t="s">
        <v>55</v>
      </c>
      <c r="C54" s="24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x14ac:dyDescent="0.2">
      <c r="B55" s="23" t="s">
        <v>56</v>
      </c>
      <c r="C55" s="24"/>
      <c r="D55" s="38">
        <v>50307.53</v>
      </c>
      <c r="E55" s="39">
        <v>6820</v>
      </c>
      <c r="F55" s="38">
        <f t="shared" si="10"/>
        <v>57127.53</v>
      </c>
      <c r="G55" s="39">
        <v>17500</v>
      </c>
      <c r="H55" s="39">
        <v>17500</v>
      </c>
      <c r="I55" s="39">
        <f t="shared" si="6"/>
        <v>39627.53</v>
      </c>
    </row>
    <row r="56" spans="2:9" x14ac:dyDescent="0.2">
      <c r="B56" s="23" t="s">
        <v>57</v>
      </c>
      <c r="C56" s="24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x14ac:dyDescent="0.2">
      <c r="B57" s="23" t="s">
        <v>58</v>
      </c>
      <c r="C57" s="24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x14ac:dyDescent="0.2">
      <c r="B58" s="23" t="s">
        <v>59</v>
      </c>
      <c r="C58" s="24"/>
      <c r="D58" s="38"/>
      <c r="E58" s="39"/>
      <c r="F58" s="38">
        <f t="shared" si="10"/>
        <v>0</v>
      </c>
      <c r="G58" s="39"/>
      <c r="H58" s="39"/>
      <c r="I58" s="39">
        <f t="shared" si="6"/>
        <v>0</v>
      </c>
    </row>
    <row r="59" spans="2:9" x14ac:dyDescent="0.2">
      <c r="B59" s="21" t="s">
        <v>60</v>
      </c>
      <c r="C59" s="22"/>
      <c r="D59" s="38">
        <f>SUM(D60:D62)</f>
        <v>5685833.5800000001</v>
      </c>
      <c r="E59" s="38">
        <f>SUM(E60:E62)</f>
        <v>276636.59000000003</v>
      </c>
      <c r="F59" s="38">
        <f>SUM(F60:F62)</f>
        <v>5962470.1699999999</v>
      </c>
      <c r="G59" s="38">
        <f>SUM(G60:G62)</f>
        <v>2916876.86</v>
      </c>
      <c r="H59" s="38">
        <f>SUM(H60:H62)</f>
        <v>1816876.86</v>
      </c>
      <c r="I59" s="39">
        <f t="shared" si="6"/>
        <v>3045593.31</v>
      </c>
    </row>
    <row r="60" spans="2:9" x14ac:dyDescent="0.2">
      <c r="B60" s="23" t="s">
        <v>61</v>
      </c>
      <c r="C60" s="24"/>
      <c r="D60" s="38">
        <v>5685833.5800000001</v>
      </c>
      <c r="E60" s="39">
        <v>276636.59000000003</v>
      </c>
      <c r="F60" s="38">
        <f t="shared" si="10"/>
        <v>5962470.1699999999</v>
      </c>
      <c r="G60" s="39">
        <v>2916876.86</v>
      </c>
      <c r="H60" s="39">
        <v>1816876.86</v>
      </c>
      <c r="I60" s="39">
        <f t="shared" si="6"/>
        <v>3045593.31</v>
      </c>
    </row>
    <row r="61" spans="2:9" x14ac:dyDescent="0.2">
      <c r="B61" s="23" t="s">
        <v>62</v>
      </c>
      <c r="C61" s="24"/>
      <c r="D61" s="38"/>
      <c r="E61" s="39"/>
      <c r="F61" s="38">
        <f t="shared" si="10"/>
        <v>0</v>
      </c>
      <c r="G61" s="39"/>
      <c r="H61" s="39"/>
      <c r="I61" s="39">
        <f t="shared" si="6"/>
        <v>0</v>
      </c>
    </row>
    <row r="62" spans="2:9" x14ac:dyDescent="0.2">
      <c r="B62" s="23" t="s">
        <v>63</v>
      </c>
      <c r="C62" s="24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x14ac:dyDescent="0.2">
      <c r="B63" s="25" t="s">
        <v>64</v>
      </c>
      <c r="C63" s="26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x14ac:dyDescent="0.2">
      <c r="B64" s="23" t="s">
        <v>65</v>
      </c>
      <c r="C64" s="24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x14ac:dyDescent="0.2">
      <c r="B65" s="23" t="s">
        <v>66</v>
      </c>
      <c r="C65" s="24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x14ac:dyDescent="0.2">
      <c r="B66" s="23" t="s">
        <v>67</v>
      </c>
      <c r="C66" s="24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x14ac:dyDescent="0.2">
      <c r="B67" s="23" t="s">
        <v>68</v>
      </c>
      <c r="C67" s="24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x14ac:dyDescent="0.2">
      <c r="B68" s="23" t="s">
        <v>69</v>
      </c>
      <c r="C68" s="24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x14ac:dyDescent="0.2">
      <c r="B69" s="23" t="s">
        <v>70</v>
      </c>
      <c r="C69" s="24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x14ac:dyDescent="0.2">
      <c r="B70" s="23" t="s">
        <v>71</v>
      </c>
      <c r="C70" s="24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x14ac:dyDescent="0.2">
      <c r="B71" s="23" t="s">
        <v>72</v>
      </c>
      <c r="C71" s="24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x14ac:dyDescent="0.2">
      <c r="B72" s="21" t="s">
        <v>73</v>
      </c>
      <c r="C72" s="22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x14ac:dyDescent="0.2">
      <c r="B73" s="23" t="s">
        <v>74</v>
      </c>
      <c r="C73" s="24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x14ac:dyDescent="0.2">
      <c r="B74" s="23" t="s">
        <v>75</v>
      </c>
      <c r="C74" s="24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x14ac:dyDescent="0.2">
      <c r="B75" s="23" t="s">
        <v>76</v>
      </c>
      <c r="C75" s="24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x14ac:dyDescent="0.2">
      <c r="B76" s="21" t="s">
        <v>77</v>
      </c>
      <c r="C76" s="22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x14ac:dyDescent="0.2">
      <c r="B77" s="23" t="s">
        <v>78</v>
      </c>
      <c r="C77" s="24"/>
      <c r="D77" s="38"/>
      <c r="E77" s="39"/>
      <c r="F77" s="38">
        <f t="shared" si="10"/>
        <v>0</v>
      </c>
      <c r="G77" s="39"/>
      <c r="H77" s="39"/>
      <c r="I77" s="39">
        <f t="shared" si="6"/>
        <v>0</v>
      </c>
    </row>
    <row r="78" spans="2:9" x14ac:dyDescent="0.2">
      <c r="B78" s="23" t="s">
        <v>79</v>
      </c>
      <c r="C78" s="24"/>
      <c r="D78" s="38"/>
      <c r="E78" s="39"/>
      <c r="F78" s="38">
        <f t="shared" si="10"/>
        <v>0</v>
      </c>
      <c r="G78" s="39"/>
      <c r="H78" s="39"/>
      <c r="I78" s="39">
        <f t="shared" si="6"/>
        <v>0</v>
      </c>
    </row>
    <row r="79" spans="2:9" x14ac:dyDescent="0.2">
      <c r="B79" s="23" t="s">
        <v>80</v>
      </c>
      <c r="C79" s="24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x14ac:dyDescent="0.2">
      <c r="B80" s="23" t="s">
        <v>81</v>
      </c>
      <c r="C80" s="24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x14ac:dyDescent="0.2">
      <c r="B81" s="23" t="s">
        <v>82</v>
      </c>
      <c r="C81" s="24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x14ac:dyDescent="0.2">
      <c r="B82" s="23" t="s">
        <v>83</v>
      </c>
      <c r="C82" s="24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x14ac:dyDescent="0.2">
      <c r="B83" s="23" t="s">
        <v>84</v>
      </c>
      <c r="C83" s="24"/>
      <c r="D83" s="38"/>
      <c r="E83" s="39"/>
      <c r="F83" s="38">
        <f t="shared" si="10"/>
        <v>0</v>
      </c>
      <c r="G83" s="39"/>
      <c r="H83" s="39"/>
      <c r="I83" s="39">
        <f t="shared" si="6"/>
        <v>0</v>
      </c>
    </row>
    <row r="84" spans="2:9" x14ac:dyDescent="0.2">
      <c r="B84" s="27"/>
      <c r="C84" s="28"/>
      <c r="D84" s="40"/>
      <c r="E84" s="41"/>
      <c r="F84" s="41"/>
      <c r="G84" s="41"/>
      <c r="H84" s="41"/>
      <c r="I84" s="41"/>
    </row>
    <row r="85" spans="2:9" x14ac:dyDescent="0.2">
      <c r="B85" s="29" t="s">
        <v>85</v>
      </c>
      <c r="C85" s="30"/>
      <c r="D85" s="42">
        <f t="shared" ref="D85:I85" si="12">D86+D104+D94+D114+D124+D134+D138+D147+D151</f>
        <v>210804106</v>
      </c>
      <c r="E85" s="42">
        <f>E86+E104+E94+E114+E124+E134+E138+E147+E151</f>
        <v>29363279.25</v>
      </c>
      <c r="F85" s="42">
        <f t="shared" si="12"/>
        <v>240167385.24999997</v>
      </c>
      <c r="G85" s="42">
        <f>G86+G104+G94+G114+G124+G134+G138+G147+G151</f>
        <v>18643501.100000001</v>
      </c>
      <c r="H85" s="42">
        <f>H86+H104+H94+H114+H124+H134+H138+H147+H151</f>
        <v>18643501.100000001</v>
      </c>
      <c r="I85" s="42">
        <f t="shared" si="12"/>
        <v>221523884.15000001</v>
      </c>
    </row>
    <row r="86" spans="2:9" x14ac:dyDescent="0.2">
      <c r="B86" s="21" t="s">
        <v>12</v>
      </c>
      <c r="C86" s="22"/>
      <c r="D86" s="38">
        <f>SUM(D87:D93)</f>
        <v>35843922.349999994</v>
      </c>
      <c r="E86" s="38">
        <f>SUM(E87:E93)</f>
        <v>0</v>
      </c>
      <c r="F86" s="38">
        <f>SUM(F87:F93)</f>
        <v>35843922.349999994</v>
      </c>
      <c r="G86" s="38">
        <f>SUM(G87:G93)</f>
        <v>5377308.5099999998</v>
      </c>
      <c r="H86" s="38">
        <f>SUM(H87:H93)</f>
        <v>5377308.5099999998</v>
      </c>
      <c r="I86" s="39">
        <f t="shared" ref="I86:I149" si="13">F86-G86</f>
        <v>30466613.839999996</v>
      </c>
    </row>
    <row r="87" spans="2:9" x14ac:dyDescent="0.2">
      <c r="B87" s="23" t="s">
        <v>13</v>
      </c>
      <c r="C87" s="24"/>
      <c r="D87" s="38">
        <v>22124387.760000002</v>
      </c>
      <c r="E87" s="39">
        <v>0</v>
      </c>
      <c r="F87" s="38">
        <f t="shared" ref="F87:F103" si="14">D87+E87</f>
        <v>22124387.760000002</v>
      </c>
      <c r="G87" s="39">
        <v>4298232.43</v>
      </c>
      <c r="H87" s="39">
        <v>4298232.43</v>
      </c>
      <c r="I87" s="39">
        <f t="shared" si="13"/>
        <v>17826155.330000002</v>
      </c>
    </row>
    <row r="88" spans="2:9" x14ac:dyDescent="0.2">
      <c r="B88" s="23" t="s">
        <v>14</v>
      </c>
      <c r="C88" s="24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x14ac:dyDescent="0.2">
      <c r="B89" s="23" t="s">
        <v>15</v>
      </c>
      <c r="C89" s="24"/>
      <c r="D89" s="38">
        <v>5398617.0599999996</v>
      </c>
      <c r="E89" s="39">
        <v>2298.1799999999998</v>
      </c>
      <c r="F89" s="38">
        <f t="shared" si="14"/>
        <v>5400915.2399999993</v>
      </c>
      <c r="G89" s="39">
        <v>643975.99</v>
      </c>
      <c r="H89" s="39">
        <v>643975.99</v>
      </c>
      <c r="I89" s="39">
        <f t="shared" si="13"/>
        <v>4756939.2499999991</v>
      </c>
    </row>
    <row r="90" spans="2:9" x14ac:dyDescent="0.2">
      <c r="B90" s="23" t="s">
        <v>16</v>
      </c>
      <c r="C90" s="24"/>
      <c r="D90" s="38">
        <v>1300000</v>
      </c>
      <c r="E90" s="39">
        <v>0</v>
      </c>
      <c r="F90" s="38">
        <f t="shared" si="14"/>
        <v>1300000</v>
      </c>
      <c r="G90" s="39">
        <v>0</v>
      </c>
      <c r="H90" s="39">
        <v>0</v>
      </c>
      <c r="I90" s="39">
        <f t="shared" si="13"/>
        <v>1300000</v>
      </c>
    </row>
    <row r="91" spans="2:9" x14ac:dyDescent="0.2">
      <c r="B91" s="23" t="s">
        <v>17</v>
      </c>
      <c r="C91" s="24"/>
      <c r="D91" s="38">
        <v>4865561.05</v>
      </c>
      <c r="E91" s="39">
        <v>0</v>
      </c>
      <c r="F91" s="38">
        <f t="shared" si="14"/>
        <v>4865561.05</v>
      </c>
      <c r="G91" s="39">
        <v>435100.09</v>
      </c>
      <c r="H91" s="39">
        <v>435100.09</v>
      </c>
      <c r="I91" s="39">
        <f t="shared" si="13"/>
        <v>4430460.96</v>
      </c>
    </row>
    <row r="92" spans="2:9" x14ac:dyDescent="0.2">
      <c r="B92" s="23" t="s">
        <v>18</v>
      </c>
      <c r="C92" s="24"/>
      <c r="D92" s="38">
        <v>2155356.48</v>
      </c>
      <c r="E92" s="39">
        <v>-2298.1799999999998</v>
      </c>
      <c r="F92" s="38">
        <f t="shared" si="14"/>
        <v>2153058.2999999998</v>
      </c>
      <c r="G92" s="39">
        <v>0</v>
      </c>
      <c r="H92" s="39">
        <v>0</v>
      </c>
      <c r="I92" s="39">
        <f t="shared" si="13"/>
        <v>2153058.2999999998</v>
      </c>
    </row>
    <row r="93" spans="2:9" x14ac:dyDescent="0.2">
      <c r="B93" s="23" t="s">
        <v>19</v>
      </c>
      <c r="C93" s="24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x14ac:dyDescent="0.2">
      <c r="B94" s="21" t="s">
        <v>20</v>
      </c>
      <c r="C94" s="22"/>
      <c r="D94" s="38">
        <f>SUM(D95:D103)</f>
        <v>29160322.75</v>
      </c>
      <c r="E94" s="38">
        <f>SUM(E95:E103)</f>
        <v>25568.689999999991</v>
      </c>
      <c r="F94" s="38">
        <f>SUM(F95:F103)</f>
        <v>29185891.440000001</v>
      </c>
      <c r="G94" s="38">
        <f>SUM(G95:G103)</f>
        <v>2208750.1</v>
      </c>
      <c r="H94" s="38">
        <f>SUM(H95:H103)</f>
        <v>2208750.1</v>
      </c>
      <c r="I94" s="39">
        <f t="shared" si="13"/>
        <v>26977141.34</v>
      </c>
    </row>
    <row r="95" spans="2:9" x14ac:dyDescent="0.2">
      <c r="B95" s="23" t="s">
        <v>21</v>
      </c>
      <c r="C95" s="24"/>
      <c r="D95" s="38">
        <v>5748811.6900000004</v>
      </c>
      <c r="E95" s="39">
        <v>-725741.79</v>
      </c>
      <c r="F95" s="38">
        <f t="shared" si="14"/>
        <v>5023069.9000000004</v>
      </c>
      <c r="G95" s="39">
        <v>131773.26</v>
      </c>
      <c r="H95" s="39">
        <v>131773.26</v>
      </c>
      <c r="I95" s="39">
        <f t="shared" si="13"/>
        <v>4891296.6400000006</v>
      </c>
    </row>
    <row r="96" spans="2:9" x14ac:dyDescent="0.2">
      <c r="B96" s="23" t="s">
        <v>22</v>
      </c>
      <c r="C96" s="24"/>
      <c r="D96" s="38">
        <v>26520</v>
      </c>
      <c r="E96" s="39">
        <v>0</v>
      </c>
      <c r="F96" s="38">
        <f t="shared" si="14"/>
        <v>26520</v>
      </c>
      <c r="G96" s="39">
        <v>0</v>
      </c>
      <c r="H96" s="39">
        <v>0</v>
      </c>
      <c r="I96" s="39">
        <f t="shared" si="13"/>
        <v>26520</v>
      </c>
    </row>
    <row r="97" spans="2:9" x14ac:dyDescent="0.2">
      <c r="B97" s="23" t="s">
        <v>23</v>
      </c>
      <c r="C97" s="24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x14ac:dyDescent="0.2">
      <c r="B98" s="23" t="s">
        <v>24</v>
      </c>
      <c r="C98" s="24"/>
      <c r="D98" s="38">
        <v>15000000</v>
      </c>
      <c r="E98" s="39">
        <v>712916.28</v>
      </c>
      <c r="F98" s="38">
        <f t="shared" si="14"/>
        <v>15712916.279999999</v>
      </c>
      <c r="G98" s="39">
        <v>381150.48</v>
      </c>
      <c r="H98" s="39">
        <v>381150.48</v>
      </c>
      <c r="I98" s="39">
        <f t="shared" si="13"/>
        <v>15331765.799999999</v>
      </c>
    </row>
    <row r="99" spans="2:9" x14ac:dyDescent="0.2">
      <c r="B99" s="23" t="s">
        <v>25</v>
      </c>
      <c r="C99" s="24"/>
      <c r="D99" s="38"/>
      <c r="E99" s="39"/>
      <c r="F99" s="38">
        <f t="shared" si="14"/>
        <v>0</v>
      </c>
      <c r="G99" s="39"/>
      <c r="H99" s="39"/>
      <c r="I99" s="39">
        <f t="shared" si="13"/>
        <v>0</v>
      </c>
    </row>
    <row r="100" spans="2:9" x14ac:dyDescent="0.2">
      <c r="B100" s="23" t="s">
        <v>26</v>
      </c>
      <c r="C100" s="24"/>
      <c r="D100" s="38">
        <v>6864000</v>
      </c>
      <c r="E100" s="39">
        <v>0</v>
      </c>
      <c r="F100" s="38">
        <f t="shared" si="14"/>
        <v>6864000</v>
      </c>
      <c r="G100" s="39">
        <v>1515108.68</v>
      </c>
      <c r="H100" s="39">
        <v>1515108.68</v>
      </c>
      <c r="I100" s="39">
        <f t="shared" si="13"/>
        <v>5348891.32</v>
      </c>
    </row>
    <row r="101" spans="2:9" x14ac:dyDescent="0.2">
      <c r="B101" s="23" t="s">
        <v>27</v>
      </c>
      <c r="C101" s="24"/>
      <c r="D101" s="38">
        <v>1227246.43</v>
      </c>
      <c r="E101" s="39">
        <v>21515.96</v>
      </c>
      <c r="F101" s="38">
        <f t="shared" si="14"/>
        <v>1248762.3899999999</v>
      </c>
      <c r="G101" s="39">
        <v>69611.600000000006</v>
      </c>
      <c r="H101" s="39">
        <v>69611.600000000006</v>
      </c>
      <c r="I101" s="39">
        <f t="shared" si="13"/>
        <v>1179150.7899999998</v>
      </c>
    </row>
    <row r="102" spans="2:9" x14ac:dyDescent="0.2">
      <c r="B102" s="23" t="s">
        <v>28</v>
      </c>
      <c r="C102" s="24"/>
      <c r="D102" s="38"/>
      <c r="E102" s="39"/>
      <c r="F102" s="38">
        <f t="shared" si="14"/>
        <v>0</v>
      </c>
      <c r="G102" s="39"/>
      <c r="H102" s="39"/>
      <c r="I102" s="39">
        <f t="shared" si="13"/>
        <v>0</v>
      </c>
    </row>
    <row r="103" spans="2:9" x14ac:dyDescent="0.2">
      <c r="B103" s="23" t="s">
        <v>29</v>
      </c>
      <c r="C103" s="24"/>
      <c r="D103" s="38">
        <v>293744.63</v>
      </c>
      <c r="E103" s="39">
        <v>16878.240000000002</v>
      </c>
      <c r="F103" s="38">
        <f t="shared" si="14"/>
        <v>310622.87</v>
      </c>
      <c r="G103" s="39">
        <v>111106.08</v>
      </c>
      <c r="H103" s="39">
        <v>111106.08</v>
      </c>
      <c r="I103" s="39">
        <f t="shared" si="13"/>
        <v>199516.78999999998</v>
      </c>
    </row>
    <row r="104" spans="2:9" x14ac:dyDescent="0.2">
      <c r="B104" s="21" t="s">
        <v>30</v>
      </c>
      <c r="C104" s="22"/>
      <c r="D104" s="38">
        <f>SUM(D105:D113)</f>
        <v>18829757.869999997</v>
      </c>
      <c r="E104" s="38">
        <f>SUM(E105:E113)</f>
        <v>16084163.57</v>
      </c>
      <c r="F104" s="38">
        <f>SUM(F105:F113)</f>
        <v>34913921.439999998</v>
      </c>
      <c r="G104" s="38">
        <f>SUM(G105:G113)</f>
        <v>6326976.4800000004</v>
      </c>
      <c r="H104" s="38">
        <f>SUM(H105:H113)</f>
        <v>6326976.4800000004</v>
      </c>
      <c r="I104" s="39">
        <f t="shared" si="13"/>
        <v>28586944.959999997</v>
      </c>
    </row>
    <row r="105" spans="2:9" x14ac:dyDescent="0.2">
      <c r="B105" s="23" t="s">
        <v>31</v>
      </c>
      <c r="C105" s="24"/>
      <c r="D105" s="38">
        <v>4414011.93</v>
      </c>
      <c r="E105" s="39">
        <v>6994822.3399999999</v>
      </c>
      <c r="F105" s="39">
        <f>D105+E105</f>
        <v>11408834.27</v>
      </c>
      <c r="G105" s="39">
        <v>1923379.04</v>
      </c>
      <c r="H105" s="39">
        <v>1923379.04</v>
      </c>
      <c r="I105" s="39">
        <f t="shared" si="13"/>
        <v>9485455.2300000004</v>
      </c>
    </row>
    <row r="106" spans="2:9" x14ac:dyDescent="0.2">
      <c r="B106" s="23" t="s">
        <v>32</v>
      </c>
      <c r="C106" s="24"/>
      <c r="D106" s="38">
        <v>2340792.23</v>
      </c>
      <c r="E106" s="39">
        <v>0</v>
      </c>
      <c r="F106" s="39">
        <f t="shared" ref="F106:F113" si="15">D106+E106</f>
        <v>2340792.23</v>
      </c>
      <c r="G106" s="39">
        <v>0</v>
      </c>
      <c r="H106" s="39">
        <v>0</v>
      </c>
      <c r="I106" s="39">
        <f t="shared" si="13"/>
        <v>2340792.23</v>
      </c>
    </row>
    <row r="107" spans="2:9" x14ac:dyDescent="0.2">
      <c r="B107" s="23" t="s">
        <v>33</v>
      </c>
      <c r="C107" s="24"/>
      <c r="D107" s="38">
        <v>1463825.92</v>
      </c>
      <c r="E107" s="39">
        <v>4714008.66</v>
      </c>
      <c r="F107" s="39">
        <f t="shared" si="15"/>
        <v>6177834.5800000001</v>
      </c>
      <c r="G107" s="39">
        <v>0</v>
      </c>
      <c r="H107" s="39">
        <v>0</v>
      </c>
      <c r="I107" s="39">
        <f t="shared" si="13"/>
        <v>6177834.5800000001</v>
      </c>
    </row>
    <row r="108" spans="2:9" x14ac:dyDescent="0.2">
      <c r="B108" s="23" t="s">
        <v>34</v>
      </c>
      <c r="C108" s="24"/>
      <c r="D108" s="38">
        <v>935418.59</v>
      </c>
      <c r="E108" s="39">
        <v>-104569.26</v>
      </c>
      <c r="F108" s="39">
        <f t="shared" si="15"/>
        <v>830849.33</v>
      </c>
      <c r="G108" s="39">
        <v>26102.19</v>
      </c>
      <c r="H108" s="39">
        <v>26102.19</v>
      </c>
      <c r="I108" s="39">
        <f t="shared" si="13"/>
        <v>804747.14</v>
      </c>
    </row>
    <row r="109" spans="2:9" x14ac:dyDescent="0.2">
      <c r="B109" s="23" t="s">
        <v>35</v>
      </c>
      <c r="C109" s="24"/>
      <c r="D109" s="38">
        <v>9527709.1999999993</v>
      </c>
      <c r="E109" s="39">
        <v>0</v>
      </c>
      <c r="F109" s="39">
        <f t="shared" si="15"/>
        <v>9527709.1999999993</v>
      </c>
      <c r="G109" s="39">
        <v>2149574.25</v>
      </c>
      <c r="H109" s="39">
        <v>2149574.25</v>
      </c>
      <c r="I109" s="39">
        <f t="shared" si="13"/>
        <v>7378134.9499999993</v>
      </c>
    </row>
    <row r="110" spans="2:9" x14ac:dyDescent="0.2">
      <c r="B110" s="23" t="s">
        <v>36</v>
      </c>
      <c r="C110" s="24"/>
      <c r="D110" s="38">
        <v>100000</v>
      </c>
      <c r="E110" s="39">
        <v>0</v>
      </c>
      <c r="F110" s="39">
        <f t="shared" si="15"/>
        <v>100000</v>
      </c>
      <c r="G110" s="39">
        <v>0</v>
      </c>
      <c r="H110" s="39">
        <v>0</v>
      </c>
      <c r="I110" s="39">
        <f t="shared" si="13"/>
        <v>100000</v>
      </c>
    </row>
    <row r="111" spans="2:9" x14ac:dyDescent="0.2">
      <c r="B111" s="23" t="s">
        <v>37</v>
      </c>
      <c r="C111" s="24"/>
      <c r="D111" s="38">
        <v>48000</v>
      </c>
      <c r="E111" s="39">
        <v>2622</v>
      </c>
      <c r="F111" s="39">
        <f t="shared" si="15"/>
        <v>50622</v>
      </c>
      <c r="G111" s="39">
        <v>0</v>
      </c>
      <c r="H111" s="39">
        <v>0</v>
      </c>
      <c r="I111" s="39">
        <f t="shared" si="13"/>
        <v>50622</v>
      </c>
    </row>
    <row r="112" spans="2:9" x14ac:dyDescent="0.2">
      <c r="B112" s="23" t="s">
        <v>38</v>
      </c>
      <c r="C112" s="24"/>
      <c r="D112" s="38">
        <v>0</v>
      </c>
      <c r="E112" s="39">
        <v>0</v>
      </c>
      <c r="F112" s="39">
        <f t="shared" si="15"/>
        <v>0</v>
      </c>
      <c r="G112" s="39">
        <v>0</v>
      </c>
      <c r="H112" s="39">
        <v>0</v>
      </c>
      <c r="I112" s="39">
        <f t="shared" si="13"/>
        <v>0</v>
      </c>
    </row>
    <row r="113" spans="2:9" x14ac:dyDescent="0.2">
      <c r="B113" s="23" t="s">
        <v>39</v>
      </c>
      <c r="C113" s="24"/>
      <c r="D113" s="38">
        <v>0</v>
      </c>
      <c r="E113" s="39">
        <v>4477279.83</v>
      </c>
      <c r="F113" s="39">
        <f t="shared" si="15"/>
        <v>4477279.83</v>
      </c>
      <c r="G113" s="39">
        <v>2227921</v>
      </c>
      <c r="H113" s="39">
        <v>2227921</v>
      </c>
      <c r="I113" s="39">
        <f t="shared" si="13"/>
        <v>2249358.83</v>
      </c>
    </row>
    <row r="114" spans="2:9" ht="25.5" customHeight="1" x14ac:dyDescent="0.2">
      <c r="B114" s="25" t="s">
        <v>40</v>
      </c>
      <c r="C114" s="26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x14ac:dyDescent="0.2">
      <c r="B115" s="23" t="s">
        <v>41</v>
      </c>
      <c r="C115" s="24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x14ac:dyDescent="0.2">
      <c r="B116" s="23" t="s">
        <v>42</v>
      </c>
      <c r="C116" s="24"/>
      <c r="D116" s="38"/>
      <c r="E116" s="39"/>
      <c r="F116" s="39">
        <f t="shared" ref="F116:F123" si="16">D116+E116</f>
        <v>0</v>
      </c>
      <c r="G116" s="39"/>
      <c r="H116" s="39"/>
      <c r="I116" s="39">
        <f t="shared" si="13"/>
        <v>0</v>
      </c>
    </row>
    <row r="117" spans="2:9" x14ac:dyDescent="0.2">
      <c r="B117" s="23" t="s">
        <v>43</v>
      </c>
      <c r="C117" s="24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x14ac:dyDescent="0.2">
      <c r="B118" s="23" t="s">
        <v>44</v>
      </c>
      <c r="C118" s="24"/>
      <c r="D118" s="38">
        <v>0</v>
      </c>
      <c r="E118" s="39">
        <v>0</v>
      </c>
      <c r="F118" s="39">
        <f t="shared" si="16"/>
        <v>0</v>
      </c>
      <c r="G118" s="39">
        <v>0</v>
      </c>
      <c r="H118" s="39">
        <v>0</v>
      </c>
      <c r="I118" s="39">
        <f t="shared" si="13"/>
        <v>0</v>
      </c>
    </row>
    <row r="119" spans="2:9" x14ac:dyDescent="0.2">
      <c r="B119" s="23" t="s">
        <v>45</v>
      </c>
      <c r="C119" s="24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x14ac:dyDescent="0.2">
      <c r="B120" s="23" t="s">
        <v>46</v>
      </c>
      <c r="C120" s="24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x14ac:dyDescent="0.2">
      <c r="B121" s="23" t="s">
        <v>47</v>
      </c>
      <c r="C121" s="24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x14ac:dyDescent="0.2">
      <c r="B122" s="23" t="s">
        <v>48</v>
      </c>
      <c r="C122" s="24"/>
      <c r="D122" s="38"/>
      <c r="E122" s="39"/>
      <c r="F122" s="39">
        <f t="shared" si="16"/>
        <v>0</v>
      </c>
      <c r="G122" s="39"/>
      <c r="H122" s="39"/>
      <c r="I122" s="39">
        <f t="shared" si="13"/>
        <v>0</v>
      </c>
    </row>
    <row r="123" spans="2:9" x14ac:dyDescent="0.2">
      <c r="B123" s="23" t="s">
        <v>49</v>
      </c>
      <c r="C123" s="24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x14ac:dyDescent="0.2">
      <c r="B124" s="21" t="s">
        <v>50</v>
      </c>
      <c r="C124" s="22"/>
      <c r="D124" s="38">
        <f>SUM(D125:D133)</f>
        <v>3773850</v>
      </c>
      <c r="E124" s="38">
        <f>SUM(E125:E133)</f>
        <v>0</v>
      </c>
      <c r="F124" s="38">
        <f>SUM(F125:F133)</f>
        <v>3773850</v>
      </c>
      <c r="G124" s="38">
        <f>SUM(G125:G133)</f>
        <v>0</v>
      </c>
      <c r="H124" s="38">
        <f>SUM(H125:H133)</f>
        <v>0</v>
      </c>
      <c r="I124" s="39">
        <f t="shared" si="13"/>
        <v>3773850</v>
      </c>
    </row>
    <row r="125" spans="2:9" x14ac:dyDescent="0.2">
      <c r="B125" s="23" t="s">
        <v>51</v>
      </c>
      <c r="C125" s="24"/>
      <c r="D125" s="38">
        <v>3596200</v>
      </c>
      <c r="E125" s="39">
        <v>0</v>
      </c>
      <c r="F125" s="39">
        <f>D125+E125</f>
        <v>3596200</v>
      </c>
      <c r="G125" s="39">
        <v>0</v>
      </c>
      <c r="H125" s="39">
        <v>0</v>
      </c>
      <c r="I125" s="39">
        <f t="shared" si="13"/>
        <v>3596200</v>
      </c>
    </row>
    <row r="126" spans="2:9" x14ac:dyDescent="0.2">
      <c r="B126" s="23" t="s">
        <v>52</v>
      </c>
      <c r="C126" s="24"/>
      <c r="D126" s="38">
        <v>90000</v>
      </c>
      <c r="E126" s="39">
        <v>0</v>
      </c>
      <c r="F126" s="39">
        <f t="shared" ref="F126:F133" si="17">D126+E126</f>
        <v>90000</v>
      </c>
      <c r="G126" s="39">
        <v>0</v>
      </c>
      <c r="H126" s="39">
        <v>0</v>
      </c>
      <c r="I126" s="39">
        <f t="shared" si="13"/>
        <v>90000</v>
      </c>
    </row>
    <row r="127" spans="2:9" x14ac:dyDescent="0.2">
      <c r="B127" s="23" t="s">
        <v>53</v>
      </c>
      <c r="C127" s="24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x14ac:dyDescent="0.2">
      <c r="B128" s="23" t="s">
        <v>54</v>
      </c>
      <c r="C128" s="24"/>
      <c r="D128" s="38"/>
      <c r="E128" s="39"/>
      <c r="F128" s="39">
        <f t="shared" si="17"/>
        <v>0</v>
      </c>
      <c r="G128" s="39"/>
      <c r="H128" s="39"/>
      <c r="I128" s="39">
        <f t="shared" si="13"/>
        <v>0</v>
      </c>
    </row>
    <row r="129" spans="2:9" x14ac:dyDescent="0.2">
      <c r="B129" s="23" t="s">
        <v>55</v>
      </c>
      <c r="C129" s="24"/>
      <c r="D129" s="38"/>
      <c r="E129" s="39"/>
      <c r="F129" s="39">
        <f t="shared" si="17"/>
        <v>0</v>
      </c>
      <c r="G129" s="39"/>
      <c r="H129" s="39"/>
      <c r="I129" s="39">
        <f t="shared" si="13"/>
        <v>0</v>
      </c>
    </row>
    <row r="130" spans="2:9" x14ac:dyDescent="0.2">
      <c r="B130" s="23" t="s">
        <v>56</v>
      </c>
      <c r="C130" s="24"/>
      <c r="D130" s="38">
        <v>60000</v>
      </c>
      <c r="E130" s="39">
        <v>0</v>
      </c>
      <c r="F130" s="39">
        <f t="shared" si="17"/>
        <v>60000</v>
      </c>
      <c r="G130" s="39">
        <v>0</v>
      </c>
      <c r="H130" s="39">
        <v>0</v>
      </c>
      <c r="I130" s="39">
        <f t="shared" si="13"/>
        <v>60000</v>
      </c>
    </row>
    <row r="131" spans="2:9" x14ac:dyDescent="0.2">
      <c r="B131" s="23" t="s">
        <v>57</v>
      </c>
      <c r="C131" s="24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x14ac:dyDescent="0.2">
      <c r="B132" s="23" t="s">
        <v>58</v>
      </c>
      <c r="C132" s="24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x14ac:dyDescent="0.2">
      <c r="B133" s="23" t="s">
        <v>59</v>
      </c>
      <c r="C133" s="24"/>
      <c r="D133" s="38">
        <v>27650</v>
      </c>
      <c r="E133" s="39">
        <v>0</v>
      </c>
      <c r="F133" s="39">
        <f t="shared" si="17"/>
        <v>27650</v>
      </c>
      <c r="G133" s="39">
        <v>0</v>
      </c>
      <c r="H133" s="39">
        <v>0</v>
      </c>
      <c r="I133" s="39">
        <f t="shared" si="13"/>
        <v>27650</v>
      </c>
    </row>
    <row r="134" spans="2:9" x14ac:dyDescent="0.2">
      <c r="B134" s="21" t="s">
        <v>60</v>
      </c>
      <c r="C134" s="22"/>
      <c r="D134" s="38">
        <f>SUM(D135:D137)</f>
        <v>108275128.81999999</v>
      </c>
      <c r="E134" s="38">
        <f>SUM(E135:E137)</f>
        <v>9738626.9900000002</v>
      </c>
      <c r="F134" s="38">
        <f>SUM(F135:F137)</f>
        <v>118013755.80999999</v>
      </c>
      <c r="G134" s="38">
        <f>SUM(G135:G137)</f>
        <v>4730466.01</v>
      </c>
      <c r="H134" s="38">
        <f>SUM(H135:H137)</f>
        <v>4730466.01</v>
      </c>
      <c r="I134" s="39">
        <f t="shared" si="13"/>
        <v>113283289.79999998</v>
      </c>
    </row>
    <row r="135" spans="2:9" x14ac:dyDescent="0.2">
      <c r="B135" s="23" t="s">
        <v>61</v>
      </c>
      <c r="C135" s="24"/>
      <c r="D135" s="38">
        <v>108275128.81999999</v>
      </c>
      <c r="E135" s="39">
        <v>9738626.9900000002</v>
      </c>
      <c r="F135" s="39">
        <f>D135+E135</f>
        <v>118013755.80999999</v>
      </c>
      <c r="G135" s="39">
        <v>4730466.01</v>
      </c>
      <c r="H135" s="39">
        <v>4730466.01</v>
      </c>
      <c r="I135" s="39">
        <f t="shared" si="13"/>
        <v>113283289.79999998</v>
      </c>
    </row>
    <row r="136" spans="2:9" x14ac:dyDescent="0.2">
      <c r="B136" s="23" t="s">
        <v>62</v>
      </c>
      <c r="C136" s="24"/>
      <c r="D136" s="38"/>
      <c r="E136" s="39"/>
      <c r="F136" s="39">
        <f>D136+E136</f>
        <v>0</v>
      </c>
      <c r="G136" s="39"/>
      <c r="H136" s="39"/>
      <c r="I136" s="39">
        <f t="shared" si="13"/>
        <v>0</v>
      </c>
    </row>
    <row r="137" spans="2:9" x14ac:dyDescent="0.2">
      <c r="B137" s="23" t="s">
        <v>63</v>
      </c>
      <c r="C137" s="24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x14ac:dyDescent="0.2">
      <c r="B138" s="21" t="s">
        <v>64</v>
      </c>
      <c r="C138" s="22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x14ac:dyDescent="0.2">
      <c r="B139" s="23" t="s">
        <v>65</v>
      </c>
      <c r="C139" s="24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x14ac:dyDescent="0.2">
      <c r="B140" s="23" t="s">
        <v>66</v>
      </c>
      <c r="C140" s="24"/>
      <c r="D140" s="38"/>
      <c r="E140" s="39"/>
      <c r="F140" s="39">
        <f t="shared" ref="F140:F146" si="18">D140+E140</f>
        <v>0</v>
      </c>
      <c r="G140" s="39"/>
      <c r="H140" s="39"/>
      <c r="I140" s="39">
        <f t="shared" si="13"/>
        <v>0</v>
      </c>
    </row>
    <row r="141" spans="2:9" x14ac:dyDescent="0.2">
      <c r="B141" s="23" t="s">
        <v>67</v>
      </c>
      <c r="C141" s="24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x14ac:dyDescent="0.2">
      <c r="B142" s="23" t="s">
        <v>68</v>
      </c>
      <c r="C142" s="24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x14ac:dyDescent="0.2">
      <c r="B143" s="23" t="s">
        <v>69</v>
      </c>
      <c r="C143" s="24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x14ac:dyDescent="0.2">
      <c r="B144" s="23" t="s">
        <v>70</v>
      </c>
      <c r="C144" s="24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x14ac:dyDescent="0.2">
      <c r="B145" s="23" t="s">
        <v>71</v>
      </c>
      <c r="C145" s="24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x14ac:dyDescent="0.2">
      <c r="B146" s="23" t="s">
        <v>72</v>
      </c>
      <c r="C146" s="24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x14ac:dyDescent="0.2">
      <c r="B147" s="21" t="s">
        <v>73</v>
      </c>
      <c r="C147" s="22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x14ac:dyDescent="0.2">
      <c r="B148" s="23" t="s">
        <v>74</v>
      </c>
      <c r="C148" s="24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x14ac:dyDescent="0.2">
      <c r="B149" s="23" t="s">
        <v>75</v>
      </c>
      <c r="C149" s="24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x14ac:dyDescent="0.2">
      <c r="B150" s="23" t="s">
        <v>76</v>
      </c>
      <c r="C150" s="24"/>
      <c r="D150" s="38"/>
      <c r="E150" s="39"/>
      <c r="F150" s="39">
        <f>D150+E150</f>
        <v>0</v>
      </c>
      <c r="G150" s="39"/>
      <c r="H150" s="39"/>
      <c r="I150" s="39">
        <f t="shared" ref="I150:I158" si="19">F150-G150</f>
        <v>0</v>
      </c>
    </row>
    <row r="151" spans="2:9" x14ac:dyDescent="0.2">
      <c r="B151" s="21" t="s">
        <v>77</v>
      </c>
      <c r="C151" s="22"/>
      <c r="D151" s="38">
        <f>SUM(D152:D158)</f>
        <v>14921124.210000001</v>
      </c>
      <c r="E151" s="38">
        <f>SUM(E152:E158)</f>
        <v>3514920</v>
      </c>
      <c r="F151" s="38">
        <f>SUM(F152:F158)</f>
        <v>18436044.210000001</v>
      </c>
      <c r="G151" s="38">
        <f>SUM(G152:G158)</f>
        <v>0</v>
      </c>
      <c r="H151" s="38">
        <f>SUM(H152:H158)</f>
        <v>0</v>
      </c>
      <c r="I151" s="39">
        <f t="shared" si="19"/>
        <v>18436044.210000001</v>
      </c>
    </row>
    <row r="152" spans="2:9" x14ac:dyDescent="0.2">
      <c r="B152" s="23" t="s">
        <v>78</v>
      </c>
      <c r="C152" s="24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x14ac:dyDescent="0.2">
      <c r="B153" s="23" t="s">
        <v>79</v>
      </c>
      <c r="C153" s="24"/>
      <c r="D153" s="38"/>
      <c r="E153" s="39"/>
      <c r="F153" s="39">
        <f t="shared" ref="F153:F158" si="20">D153+E153</f>
        <v>0</v>
      </c>
      <c r="G153" s="39"/>
      <c r="H153" s="39"/>
      <c r="I153" s="39">
        <f t="shared" si="19"/>
        <v>0</v>
      </c>
    </row>
    <row r="154" spans="2:9" x14ac:dyDescent="0.2">
      <c r="B154" s="23" t="s">
        <v>80</v>
      </c>
      <c r="C154" s="24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x14ac:dyDescent="0.2">
      <c r="B155" s="23" t="s">
        <v>81</v>
      </c>
      <c r="C155" s="24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x14ac:dyDescent="0.2">
      <c r="B156" s="23" t="s">
        <v>82</v>
      </c>
      <c r="C156" s="24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x14ac:dyDescent="0.2">
      <c r="B157" s="23" t="s">
        <v>83</v>
      </c>
      <c r="C157" s="24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x14ac:dyDescent="0.2">
      <c r="B158" s="23" t="s">
        <v>84</v>
      </c>
      <c r="C158" s="24"/>
      <c r="D158" s="38">
        <v>14921124.210000001</v>
      </c>
      <c r="E158" s="39">
        <v>3514920</v>
      </c>
      <c r="F158" s="39">
        <f t="shared" si="20"/>
        <v>18436044.210000001</v>
      </c>
      <c r="G158" s="39">
        <v>0</v>
      </c>
      <c r="H158" s="39">
        <v>0</v>
      </c>
      <c r="I158" s="39">
        <f t="shared" si="19"/>
        <v>18436044.210000001</v>
      </c>
    </row>
    <row r="159" spans="2:9" x14ac:dyDescent="0.2">
      <c r="B159" s="21"/>
      <c r="C159" s="22"/>
      <c r="D159" s="38"/>
      <c r="E159" s="39"/>
      <c r="F159" s="39"/>
      <c r="G159" s="39"/>
      <c r="H159" s="39"/>
      <c r="I159" s="39"/>
    </row>
    <row r="160" spans="2:9" x14ac:dyDescent="0.2">
      <c r="B160" s="31" t="s">
        <v>86</v>
      </c>
      <c r="C160" s="32"/>
      <c r="D160" s="37">
        <f t="shared" ref="D160:I160" si="21">D10+D85</f>
        <v>469041290</v>
      </c>
      <c r="E160" s="37">
        <f t="shared" si="21"/>
        <v>29904066.850000001</v>
      </c>
      <c r="F160" s="37">
        <f t="shared" si="21"/>
        <v>498945356.85000002</v>
      </c>
      <c r="G160" s="37">
        <f t="shared" si="21"/>
        <v>94502935.780000001</v>
      </c>
      <c r="H160" s="37">
        <f t="shared" si="21"/>
        <v>93402935.780000001</v>
      </c>
      <c r="I160" s="37">
        <f t="shared" si="21"/>
        <v>404442421.07000005</v>
      </c>
    </row>
    <row r="161" spans="2:9" ht="13.5" thickBot="1" x14ac:dyDescent="0.25">
      <c r="B161" s="33"/>
      <c r="C161" s="34"/>
      <c r="D161" s="35"/>
      <c r="E161" s="36"/>
      <c r="F161" s="36"/>
      <c r="G161" s="36"/>
      <c r="H161" s="36"/>
      <c r="I161" s="36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59055118110236227" right="0.59055118110236227" top="0.59055118110236227" bottom="0.59055118110236227" header="0" footer="0"/>
  <pageSetup scale="51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2019-08-06T00:47:41Z</cp:lastPrinted>
  <dcterms:created xsi:type="dcterms:W3CDTF">2016-10-11T20:25:15Z</dcterms:created>
  <dcterms:modified xsi:type="dcterms:W3CDTF">2019-08-06T00:48:29Z</dcterms:modified>
</cp:coreProperties>
</file>