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<sst xmlns="http://schemas.openxmlformats.org/spreadsheetml/2006/main" count="162" uniqueCount="89">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</sst>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321237136.04</v>
      </c>
      <c r="E10" s="35">
        <f t="shared" si="0"/>
        <v>4409506.229999999</v>
      </c>
      <c r="F10" s="35">
        <f t="shared" si="0"/>
        <v>325646642.27000004</v>
      </c>
      <c r="G10" s="35">
        <f t="shared" si="0"/>
        <v>98541536.94</v>
      </c>
      <c r="H10" s="35">
        <f t="shared" si="0"/>
        <v>91742167.53</v>
      </c>
      <c r="I10" s="35">
        <f t="shared" si="0"/>
        <v>227105105.32999995</v>
      </c>
    </row>
    <row r="11" spans="2:9" ht="12.75">
      <c r="B11" s="3" t="s">
        <v>12</v>
      </c>
      <c r="C11" s="9"/>
      <c r="D11" s="36">
        <f aca="true" t="shared" si="1" ref="D11:I11">SUM(D12:D18)</f>
        <v>217048088.26</v>
      </c>
      <c r="E11" s="36">
        <f t="shared" si="1"/>
        <v>0</v>
      </c>
      <c r="F11" s="36">
        <f t="shared" si="1"/>
        <v>217048088.26</v>
      </c>
      <c r="G11" s="36">
        <f t="shared" si="1"/>
        <v>47696680.89</v>
      </c>
      <c r="H11" s="36">
        <f t="shared" si="1"/>
        <v>47696680.89</v>
      </c>
      <c r="I11" s="36">
        <f t="shared" si="1"/>
        <v>169351407.37</v>
      </c>
    </row>
    <row r="12" spans="2:9" ht="12.75">
      <c r="B12" s="13" t="s">
        <v>13</v>
      </c>
      <c r="C12" s="11"/>
      <c r="D12" s="36">
        <v>140088655.73</v>
      </c>
      <c r="E12" s="37">
        <v>0</v>
      </c>
      <c r="F12" s="37">
        <f>D12+E12</f>
        <v>140088655.73</v>
      </c>
      <c r="G12" s="37">
        <v>36554680.63</v>
      </c>
      <c r="H12" s="37">
        <v>36554680.63</v>
      </c>
      <c r="I12" s="37">
        <f>F12-G12</f>
        <v>103533975.1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41004422.84</v>
      </c>
      <c r="E14" s="37">
        <v>116</v>
      </c>
      <c r="F14" s="37">
        <f t="shared" si="2"/>
        <v>41004538.84</v>
      </c>
      <c r="G14" s="37">
        <v>8212274.18</v>
      </c>
      <c r="H14" s="37">
        <v>8212274.18</v>
      </c>
      <c r="I14" s="37">
        <f t="shared" si="3"/>
        <v>32792264.660000004</v>
      </c>
    </row>
    <row r="15" spans="2:9" ht="12.75">
      <c r="B15" s="13" t="s">
        <v>16</v>
      </c>
      <c r="C15" s="11"/>
      <c r="D15" s="36">
        <v>8375810.42</v>
      </c>
      <c r="E15" s="37">
        <v>0</v>
      </c>
      <c r="F15" s="37">
        <f t="shared" si="2"/>
        <v>8375810.42</v>
      </c>
      <c r="G15" s="37">
        <v>1447114.86</v>
      </c>
      <c r="H15" s="37">
        <v>1447114.86</v>
      </c>
      <c r="I15" s="37">
        <f t="shared" si="3"/>
        <v>6928695.56</v>
      </c>
    </row>
    <row r="16" spans="2:9" ht="12.75">
      <c r="B16" s="13" t="s">
        <v>17</v>
      </c>
      <c r="C16" s="11"/>
      <c r="D16" s="36">
        <v>9797980.48</v>
      </c>
      <c r="E16" s="37">
        <v>26450</v>
      </c>
      <c r="F16" s="37">
        <f t="shared" si="2"/>
        <v>9824430.48</v>
      </c>
      <c r="G16" s="37">
        <v>1482611.22</v>
      </c>
      <c r="H16" s="37">
        <v>1482611.22</v>
      </c>
      <c r="I16" s="37">
        <f t="shared" si="3"/>
        <v>8341819.260000001</v>
      </c>
    </row>
    <row r="17" spans="2:9" ht="12.75">
      <c r="B17" s="13" t="s">
        <v>18</v>
      </c>
      <c r="C17" s="11"/>
      <c r="D17" s="36">
        <v>17486321.21</v>
      </c>
      <c r="E17" s="37">
        <v>-26566</v>
      </c>
      <c r="F17" s="37">
        <f t="shared" si="2"/>
        <v>17459755.21</v>
      </c>
      <c r="G17" s="37">
        <v>0</v>
      </c>
      <c r="H17" s="37">
        <v>0</v>
      </c>
      <c r="I17" s="37">
        <f t="shared" si="3"/>
        <v>17459755.21</v>
      </c>
    </row>
    <row r="18" spans="2:9" ht="12.75">
      <c r="B18" s="13" t="s">
        <v>19</v>
      </c>
      <c r="C18" s="11"/>
      <c r="D18" s="36">
        <v>294897.58</v>
      </c>
      <c r="E18" s="37">
        <v>0</v>
      </c>
      <c r="F18" s="37">
        <f t="shared" si="2"/>
        <v>294897.58</v>
      </c>
      <c r="G18" s="37">
        <v>0</v>
      </c>
      <c r="H18" s="37">
        <v>0</v>
      </c>
      <c r="I18" s="37">
        <f t="shared" si="3"/>
        <v>294897.58</v>
      </c>
    </row>
    <row r="19" spans="2:9" ht="12.75">
      <c r="B19" s="3" t="s">
        <v>20</v>
      </c>
      <c r="C19" s="9"/>
      <c r="D19" s="36">
        <f aca="true" t="shared" si="4" ref="D19:I19">SUM(D20:D28)</f>
        <v>43572312.11</v>
      </c>
      <c r="E19" s="36">
        <f t="shared" si="4"/>
        <v>-6114785.140000001</v>
      </c>
      <c r="F19" s="36">
        <f t="shared" si="4"/>
        <v>37457526.97</v>
      </c>
      <c r="G19" s="36">
        <f t="shared" si="4"/>
        <v>11361580.58</v>
      </c>
      <c r="H19" s="36">
        <f t="shared" si="4"/>
        <v>8843021.72</v>
      </c>
      <c r="I19" s="36">
        <f t="shared" si="4"/>
        <v>26095946.389999997</v>
      </c>
    </row>
    <row r="20" spans="2:9" ht="12.75">
      <c r="B20" s="13" t="s">
        <v>21</v>
      </c>
      <c r="C20" s="11"/>
      <c r="D20" s="36">
        <v>20478553.49</v>
      </c>
      <c r="E20" s="37">
        <v>-4922684.4</v>
      </c>
      <c r="F20" s="36">
        <f aca="true" t="shared" si="5" ref="F20:F28">D20+E20</f>
        <v>15555869.089999998</v>
      </c>
      <c r="G20" s="37">
        <v>4433315.86</v>
      </c>
      <c r="H20" s="37">
        <v>4030114.34</v>
      </c>
      <c r="I20" s="37">
        <f>F20-G20</f>
        <v>11122553.229999997</v>
      </c>
    </row>
    <row r="21" spans="2:9" ht="12.75">
      <c r="B21" s="13" t="s">
        <v>22</v>
      </c>
      <c r="C21" s="11"/>
      <c r="D21" s="36">
        <v>219283</v>
      </c>
      <c r="E21" s="37">
        <v>237323.24</v>
      </c>
      <c r="F21" s="36">
        <f t="shared" si="5"/>
        <v>456606.24</v>
      </c>
      <c r="G21" s="37">
        <v>99833.07</v>
      </c>
      <c r="H21" s="37">
        <v>92653.91</v>
      </c>
      <c r="I21" s="37">
        <f aca="true" t="shared" si="6" ref="I21:I83">F21-G21</f>
        <v>356773.17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1515811</v>
      </c>
      <c r="E23" s="37">
        <v>450751.18</v>
      </c>
      <c r="F23" s="36">
        <f t="shared" si="5"/>
        <v>1966562.18</v>
      </c>
      <c r="G23" s="37">
        <v>880271.2</v>
      </c>
      <c r="H23" s="37">
        <v>648515.06</v>
      </c>
      <c r="I23" s="37">
        <f t="shared" si="6"/>
        <v>1086290.98</v>
      </c>
    </row>
    <row r="24" spans="2:9" ht="12.75">
      <c r="B24" s="13" t="s">
        <v>25</v>
      </c>
      <c r="C24" s="11"/>
      <c r="D24" s="36">
        <v>224847</v>
      </c>
      <c r="E24" s="37">
        <v>1280916.82</v>
      </c>
      <c r="F24" s="36">
        <f t="shared" si="5"/>
        <v>1505763.82</v>
      </c>
      <c r="G24" s="37">
        <v>784736.04</v>
      </c>
      <c r="H24" s="37">
        <v>777486.86</v>
      </c>
      <c r="I24" s="37">
        <f t="shared" si="6"/>
        <v>721027.78</v>
      </c>
    </row>
    <row r="25" spans="2:9" ht="12.75">
      <c r="B25" s="13" t="s">
        <v>26</v>
      </c>
      <c r="C25" s="11"/>
      <c r="D25" s="36">
        <v>14411330.62</v>
      </c>
      <c r="E25" s="37">
        <v>171400.36</v>
      </c>
      <c r="F25" s="36">
        <f t="shared" si="5"/>
        <v>14582730.979999999</v>
      </c>
      <c r="G25" s="37">
        <v>4026903.06</v>
      </c>
      <c r="H25" s="37">
        <v>2592538.2</v>
      </c>
      <c r="I25" s="37">
        <f t="shared" si="6"/>
        <v>10555827.919999998</v>
      </c>
    </row>
    <row r="26" spans="2:9" ht="12.75">
      <c r="B26" s="13" t="s">
        <v>27</v>
      </c>
      <c r="C26" s="11"/>
      <c r="D26" s="36">
        <v>1921591</v>
      </c>
      <c r="E26" s="37">
        <v>-1223829.66</v>
      </c>
      <c r="F26" s="36">
        <f t="shared" si="5"/>
        <v>697761.3400000001</v>
      </c>
      <c r="G26" s="37">
        <v>351925.17</v>
      </c>
      <c r="H26" s="37">
        <v>348110.69</v>
      </c>
      <c r="I26" s="37">
        <f t="shared" si="6"/>
        <v>345836.1700000001</v>
      </c>
    </row>
    <row r="27" spans="2:9" ht="12.75">
      <c r="B27" s="13" t="s">
        <v>28</v>
      </c>
      <c r="C27" s="11"/>
      <c r="D27" s="36">
        <v>22000</v>
      </c>
      <c r="E27" s="37">
        <v>0</v>
      </c>
      <c r="F27" s="36">
        <f t="shared" si="5"/>
        <v>22000</v>
      </c>
      <c r="G27" s="37">
        <v>0</v>
      </c>
      <c r="H27" s="37">
        <v>0</v>
      </c>
      <c r="I27" s="37">
        <f t="shared" si="6"/>
        <v>22000</v>
      </c>
    </row>
    <row r="28" spans="2:9" ht="12.75">
      <c r="B28" s="13" t="s">
        <v>29</v>
      </c>
      <c r="C28" s="11"/>
      <c r="D28" s="36">
        <v>4778896</v>
      </c>
      <c r="E28" s="37">
        <v>-2108662.68</v>
      </c>
      <c r="F28" s="36">
        <f t="shared" si="5"/>
        <v>2670233.32</v>
      </c>
      <c r="G28" s="37">
        <v>784596.18</v>
      </c>
      <c r="H28" s="37">
        <v>353602.66</v>
      </c>
      <c r="I28" s="37">
        <f t="shared" si="6"/>
        <v>1885637.1399999997</v>
      </c>
    </row>
    <row r="29" spans="2:9" ht="12.75">
      <c r="B29" s="3" t="s">
        <v>30</v>
      </c>
      <c r="C29" s="9"/>
      <c r="D29" s="36">
        <f aca="true" t="shared" si="7" ref="D29:I29">SUM(D30:D38)</f>
        <v>46003089</v>
      </c>
      <c r="E29" s="36">
        <f t="shared" si="7"/>
        <v>-7029842.96</v>
      </c>
      <c r="F29" s="36">
        <f t="shared" si="7"/>
        <v>38973246.04</v>
      </c>
      <c r="G29" s="36">
        <f t="shared" si="7"/>
        <v>17627315.38</v>
      </c>
      <c r="H29" s="36">
        <f t="shared" si="7"/>
        <v>16235764.83</v>
      </c>
      <c r="I29" s="36">
        <f t="shared" si="7"/>
        <v>21345930.660000004</v>
      </c>
    </row>
    <row r="30" spans="2:9" ht="12.75">
      <c r="B30" s="13" t="s">
        <v>31</v>
      </c>
      <c r="C30" s="11"/>
      <c r="D30" s="36">
        <v>17350917</v>
      </c>
      <c r="E30" s="37">
        <v>-10237354.94</v>
      </c>
      <c r="F30" s="36">
        <f aca="true" t="shared" si="8" ref="F30:F38">D30+E30</f>
        <v>7113562.0600000005</v>
      </c>
      <c r="G30" s="37">
        <v>3983062.71</v>
      </c>
      <c r="H30" s="37">
        <v>3970594.45</v>
      </c>
      <c r="I30" s="37">
        <f t="shared" si="6"/>
        <v>3130499.3500000006</v>
      </c>
    </row>
    <row r="31" spans="2:9" ht="12.75">
      <c r="B31" s="13" t="s">
        <v>32</v>
      </c>
      <c r="C31" s="11"/>
      <c r="D31" s="36">
        <v>6017088</v>
      </c>
      <c r="E31" s="37">
        <v>451029.65</v>
      </c>
      <c r="F31" s="36">
        <f t="shared" si="8"/>
        <v>6468117.65</v>
      </c>
      <c r="G31" s="37">
        <v>2852732.76</v>
      </c>
      <c r="H31" s="37">
        <v>2609949.2</v>
      </c>
      <c r="I31" s="37">
        <f t="shared" si="6"/>
        <v>3615384.8900000006</v>
      </c>
    </row>
    <row r="32" spans="2:9" ht="12.75">
      <c r="B32" s="13" t="s">
        <v>33</v>
      </c>
      <c r="C32" s="11"/>
      <c r="D32" s="36">
        <v>1826804</v>
      </c>
      <c r="E32" s="37">
        <v>412795.95</v>
      </c>
      <c r="F32" s="36">
        <f t="shared" si="8"/>
        <v>2239599.95</v>
      </c>
      <c r="G32" s="37">
        <v>706810.29</v>
      </c>
      <c r="H32" s="37">
        <v>544410.29</v>
      </c>
      <c r="I32" s="37">
        <f t="shared" si="6"/>
        <v>1532789.6600000001</v>
      </c>
    </row>
    <row r="33" spans="2:9" ht="12.75">
      <c r="B33" s="13" t="s">
        <v>34</v>
      </c>
      <c r="C33" s="11"/>
      <c r="D33" s="36">
        <v>2320462</v>
      </c>
      <c r="E33" s="37">
        <v>-1705610.07</v>
      </c>
      <c r="F33" s="36">
        <f t="shared" si="8"/>
        <v>614851.9299999999</v>
      </c>
      <c r="G33" s="37">
        <v>288726.39</v>
      </c>
      <c r="H33" s="37">
        <v>211694.07</v>
      </c>
      <c r="I33" s="37">
        <f t="shared" si="6"/>
        <v>326125.5399999999</v>
      </c>
    </row>
    <row r="34" spans="2:9" ht="12.75">
      <c r="B34" s="13" t="s">
        <v>35</v>
      </c>
      <c r="C34" s="11"/>
      <c r="D34" s="36">
        <v>1730625</v>
      </c>
      <c r="E34" s="37">
        <v>1350625.29</v>
      </c>
      <c r="F34" s="36">
        <f t="shared" si="8"/>
        <v>3081250.29</v>
      </c>
      <c r="G34" s="37">
        <v>1939767.96</v>
      </c>
      <c r="H34" s="37">
        <v>1486507.53</v>
      </c>
      <c r="I34" s="37">
        <f t="shared" si="6"/>
        <v>1141482.33</v>
      </c>
    </row>
    <row r="35" spans="2:9" ht="12.75">
      <c r="B35" s="13" t="s">
        <v>36</v>
      </c>
      <c r="C35" s="11"/>
      <c r="D35" s="36">
        <v>2933614</v>
      </c>
      <c r="E35" s="37">
        <v>-461350.99</v>
      </c>
      <c r="F35" s="36">
        <f t="shared" si="8"/>
        <v>2472263.01</v>
      </c>
      <c r="G35" s="37">
        <v>1104131.4</v>
      </c>
      <c r="H35" s="37">
        <v>782108.68</v>
      </c>
      <c r="I35" s="37">
        <f t="shared" si="6"/>
        <v>1368131.6099999999</v>
      </c>
    </row>
    <row r="36" spans="2:9" ht="12.75">
      <c r="B36" s="13" t="s">
        <v>37</v>
      </c>
      <c r="C36" s="11"/>
      <c r="D36" s="36">
        <v>189088</v>
      </c>
      <c r="E36" s="37">
        <v>38509.13</v>
      </c>
      <c r="F36" s="36">
        <f t="shared" si="8"/>
        <v>227597.13</v>
      </c>
      <c r="G36" s="37">
        <v>54676.62</v>
      </c>
      <c r="H36" s="37">
        <v>54676.62</v>
      </c>
      <c r="I36" s="37">
        <f t="shared" si="6"/>
        <v>172920.51</v>
      </c>
    </row>
    <row r="37" spans="2:9" ht="12.75">
      <c r="B37" s="13" t="s">
        <v>38</v>
      </c>
      <c r="C37" s="11"/>
      <c r="D37" s="36">
        <v>7665314</v>
      </c>
      <c r="E37" s="37">
        <v>3418257.72</v>
      </c>
      <c r="F37" s="36">
        <f t="shared" si="8"/>
        <v>11083571.72</v>
      </c>
      <c r="G37" s="37">
        <v>6087001.21</v>
      </c>
      <c r="H37" s="37">
        <v>6081765.64</v>
      </c>
      <c r="I37" s="37">
        <f t="shared" si="6"/>
        <v>4996570.510000001</v>
      </c>
    </row>
    <row r="38" spans="2:9" ht="12.75">
      <c r="B38" s="13" t="s">
        <v>39</v>
      </c>
      <c r="C38" s="11"/>
      <c r="D38" s="36">
        <v>5969177</v>
      </c>
      <c r="E38" s="37">
        <v>-296744.7</v>
      </c>
      <c r="F38" s="36">
        <f t="shared" si="8"/>
        <v>5672432.3</v>
      </c>
      <c r="G38" s="37">
        <v>610406.04</v>
      </c>
      <c r="H38" s="37">
        <v>494058.35</v>
      </c>
      <c r="I38" s="37">
        <f t="shared" si="6"/>
        <v>5062026.26</v>
      </c>
    </row>
    <row r="39" spans="2:9" ht="25.5" customHeight="1">
      <c r="B39" s="18" t="s">
        <v>40</v>
      </c>
      <c r="C39" s="19"/>
      <c r="D39" s="36">
        <f aca="true" t="shared" si="9" ref="D39:I39">SUM(D40:D48)</f>
        <v>6866834</v>
      </c>
      <c r="E39" s="36">
        <f t="shared" si="9"/>
        <v>-875156</v>
      </c>
      <c r="F39" s="36">
        <f>SUM(F40:F48)</f>
        <v>5991678</v>
      </c>
      <c r="G39" s="36">
        <f t="shared" si="9"/>
        <v>393843.15</v>
      </c>
      <c r="H39" s="36">
        <f t="shared" si="9"/>
        <v>393843.15</v>
      </c>
      <c r="I39" s="36">
        <f t="shared" si="9"/>
        <v>5597834.85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>
        <v>1370558</v>
      </c>
      <c r="E41" s="37">
        <v>-263900</v>
      </c>
      <c r="F41" s="36">
        <f aca="true" t="shared" si="10" ref="F41:F83">D41+E41</f>
        <v>1106658</v>
      </c>
      <c r="G41" s="37">
        <v>0</v>
      </c>
      <c r="H41" s="37">
        <v>0</v>
      </c>
      <c r="I41" s="37">
        <f t="shared" si="6"/>
        <v>1106658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5496276</v>
      </c>
      <c r="E43" s="37">
        <v>-611256</v>
      </c>
      <c r="F43" s="36">
        <f t="shared" si="10"/>
        <v>4885020</v>
      </c>
      <c r="G43" s="37">
        <v>393843.15</v>
      </c>
      <c r="H43" s="37">
        <v>393843.15</v>
      </c>
      <c r="I43" s="37">
        <f t="shared" si="6"/>
        <v>4491176.85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1246812.67</v>
      </c>
      <c r="E49" s="36">
        <f t="shared" si="11"/>
        <v>9589112.31</v>
      </c>
      <c r="F49" s="36">
        <f t="shared" si="11"/>
        <v>10835924.98</v>
      </c>
      <c r="G49" s="36">
        <f t="shared" si="11"/>
        <v>9317462.25</v>
      </c>
      <c r="H49" s="36">
        <f t="shared" si="11"/>
        <v>6692102.25</v>
      </c>
      <c r="I49" s="36">
        <f t="shared" si="11"/>
        <v>1518462.73</v>
      </c>
    </row>
    <row r="50" spans="2:9" ht="12.75">
      <c r="B50" s="13" t="s">
        <v>51</v>
      </c>
      <c r="C50" s="11"/>
      <c r="D50" s="36">
        <v>1157846.67</v>
      </c>
      <c r="E50" s="37">
        <v>82435.31</v>
      </c>
      <c r="F50" s="36">
        <f t="shared" si="10"/>
        <v>1240281.98</v>
      </c>
      <c r="G50" s="37">
        <v>164792.65</v>
      </c>
      <c r="H50" s="37">
        <v>140432.65</v>
      </c>
      <c r="I50" s="37">
        <f t="shared" si="6"/>
        <v>1075489.33</v>
      </c>
    </row>
    <row r="51" spans="2:9" ht="12.75">
      <c r="B51" s="13" t="s">
        <v>52</v>
      </c>
      <c r="C51" s="11"/>
      <c r="D51" s="36">
        <v>0</v>
      </c>
      <c r="E51" s="37">
        <v>96998</v>
      </c>
      <c r="F51" s="36">
        <f t="shared" si="10"/>
        <v>96998</v>
      </c>
      <c r="G51" s="37">
        <v>48499</v>
      </c>
      <c r="H51" s="37">
        <v>48499</v>
      </c>
      <c r="I51" s="37">
        <f t="shared" si="6"/>
        <v>48499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9202900</v>
      </c>
      <c r="F53" s="36">
        <f t="shared" si="10"/>
        <v>9202900</v>
      </c>
      <c r="G53" s="37">
        <v>9057900</v>
      </c>
      <c r="H53" s="37">
        <v>6456900</v>
      </c>
      <c r="I53" s="37">
        <f t="shared" si="6"/>
        <v>145000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88966</v>
      </c>
      <c r="E55" s="37">
        <v>206779</v>
      </c>
      <c r="F55" s="36">
        <f t="shared" si="10"/>
        <v>295745</v>
      </c>
      <c r="G55" s="37">
        <v>46270.6</v>
      </c>
      <c r="H55" s="37">
        <v>46270.6</v>
      </c>
      <c r="I55" s="37">
        <f t="shared" si="6"/>
        <v>249474.4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14875718.42</v>
      </c>
      <c r="F59" s="36">
        <f>SUM(F60:F62)</f>
        <v>14875718.42</v>
      </c>
      <c r="G59" s="36">
        <f>SUM(G60:G62)</f>
        <v>12144654.69</v>
      </c>
      <c r="H59" s="36">
        <f>SUM(H60:H62)</f>
        <v>11880754.69</v>
      </c>
      <c r="I59" s="37">
        <f t="shared" si="6"/>
        <v>2731063.7300000004</v>
      </c>
    </row>
    <row r="60" spans="2:9" ht="12.75">
      <c r="B60" s="13" t="s">
        <v>61</v>
      </c>
      <c r="C60" s="11"/>
      <c r="D60" s="36">
        <v>0</v>
      </c>
      <c r="E60" s="37">
        <v>14347918.42</v>
      </c>
      <c r="F60" s="36">
        <f t="shared" si="10"/>
        <v>14347918.42</v>
      </c>
      <c r="G60" s="37">
        <v>11616854.69</v>
      </c>
      <c r="H60" s="37">
        <v>11616854.69</v>
      </c>
      <c r="I60" s="37">
        <f t="shared" si="6"/>
        <v>2731063.7300000004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527800</v>
      </c>
      <c r="F62" s="36">
        <f t="shared" si="10"/>
        <v>527800</v>
      </c>
      <c r="G62" s="37">
        <v>527800</v>
      </c>
      <c r="H62" s="37">
        <v>263900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6500000</v>
      </c>
      <c r="E76" s="36">
        <f>SUM(E77:E83)</f>
        <v>-6035540.4</v>
      </c>
      <c r="F76" s="36">
        <f>SUM(F77:F83)</f>
        <v>464459.5999999996</v>
      </c>
      <c r="G76" s="36">
        <f>SUM(G77:G83)</f>
        <v>0</v>
      </c>
      <c r="H76" s="36">
        <f>SUM(H77:H83)</f>
        <v>0</v>
      </c>
      <c r="I76" s="37">
        <f t="shared" si="6"/>
        <v>464459.5999999996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>
        <v>6500000</v>
      </c>
      <c r="E83" s="37">
        <v>-6035540.4</v>
      </c>
      <c r="F83" s="36">
        <f t="shared" si="10"/>
        <v>464459.5999999996</v>
      </c>
      <c r="G83" s="37">
        <v>0</v>
      </c>
      <c r="H83" s="37">
        <v>0</v>
      </c>
      <c r="I83" s="37">
        <f t="shared" si="6"/>
        <v>464459.5999999996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238046340</v>
      </c>
      <c r="E85" s="40">
        <f>E86+E104+E94+E114+E124+E134+E138+E147+E151</f>
        <v>8069722</v>
      </c>
      <c r="F85" s="40">
        <f t="shared" si="12"/>
        <v>246116062.00000003</v>
      </c>
      <c r="G85" s="40">
        <f>G86+G104+G94+G114+G124+G134+G138+G147+G151</f>
        <v>63153089.95</v>
      </c>
      <c r="H85" s="40">
        <f>H86+H104+H94+H114+H124+H134+H138+H147+H151</f>
        <v>48203322.99</v>
      </c>
      <c r="I85" s="40">
        <f t="shared" si="12"/>
        <v>182962972.05000004</v>
      </c>
    </row>
    <row r="86" spans="2:9" ht="12.75">
      <c r="B86" s="3" t="s">
        <v>12</v>
      </c>
      <c r="C86" s="9"/>
      <c r="D86" s="36">
        <f>SUM(D87:D93)</f>
        <v>75708186.44000001</v>
      </c>
      <c r="E86" s="36">
        <f>SUM(E87:E93)</f>
        <v>0</v>
      </c>
      <c r="F86" s="36">
        <f>SUM(F87:F93)</f>
        <v>75708186.44000001</v>
      </c>
      <c r="G86" s="36">
        <f>SUM(G87:G93)</f>
        <v>7028667.970000001</v>
      </c>
      <c r="H86" s="36">
        <f>SUM(H87:H93)</f>
        <v>5243452.91</v>
      </c>
      <c r="I86" s="37">
        <f aca="true" t="shared" si="13" ref="I86:I149">F86-G86</f>
        <v>68679518.47000001</v>
      </c>
    </row>
    <row r="87" spans="2:9" ht="12.75">
      <c r="B87" s="13" t="s">
        <v>13</v>
      </c>
      <c r="C87" s="11"/>
      <c r="D87" s="36">
        <v>31395287.33</v>
      </c>
      <c r="E87" s="37">
        <v>0</v>
      </c>
      <c r="F87" s="36">
        <f aca="true" t="shared" si="14" ref="F87:F103">D87+E87</f>
        <v>31395287.33</v>
      </c>
      <c r="G87" s="37">
        <v>5144263.65</v>
      </c>
      <c r="H87" s="37">
        <v>5144263.65</v>
      </c>
      <c r="I87" s="37">
        <f t="shared" si="13"/>
        <v>26251023.68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>
        <v>38201509.35</v>
      </c>
      <c r="E89" s="37">
        <v>0</v>
      </c>
      <c r="F89" s="36">
        <f t="shared" si="14"/>
        <v>38201509.35</v>
      </c>
      <c r="G89" s="37">
        <v>99189.26</v>
      </c>
      <c r="H89" s="37">
        <v>99189.26</v>
      </c>
      <c r="I89" s="37">
        <f t="shared" si="13"/>
        <v>38102320.09</v>
      </c>
    </row>
    <row r="90" spans="2:9" ht="12.75">
      <c r="B90" s="13" t="s">
        <v>16</v>
      </c>
      <c r="C90" s="11"/>
      <c r="D90" s="36">
        <v>2364650.9</v>
      </c>
      <c r="E90" s="37">
        <v>0</v>
      </c>
      <c r="F90" s="36">
        <f t="shared" si="14"/>
        <v>2364650.9</v>
      </c>
      <c r="G90" s="37">
        <v>1785215.06</v>
      </c>
      <c r="H90" s="37">
        <v>0</v>
      </c>
      <c r="I90" s="37">
        <f t="shared" si="13"/>
        <v>579435.8399999999</v>
      </c>
    </row>
    <row r="91" spans="2:9" ht="12.75">
      <c r="B91" s="13" t="s">
        <v>17</v>
      </c>
      <c r="C91" s="11"/>
      <c r="D91" s="36">
        <v>2269764.17</v>
      </c>
      <c r="E91" s="37">
        <v>0</v>
      </c>
      <c r="F91" s="36">
        <f t="shared" si="14"/>
        <v>2269764.17</v>
      </c>
      <c r="G91" s="37">
        <v>0</v>
      </c>
      <c r="H91" s="37">
        <v>0</v>
      </c>
      <c r="I91" s="37">
        <f t="shared" si="13"/>
        <v>2269764.17</v>
      </c>
    </row>
    <row r="92" spans="2:9" ht="12.75">
      <c r="B92" s="13" t="s">
        <v>18</v>
      </c>
      <c r="C92" s="11"/>
      <c r="D92" s="36">
        <v>1476974.69</v>
      </c>
      <c r="E92" s="37">
        <v>0</v>
      </c>
      <c r="F92" s="36">
        <f t="shared" si="14"/>
        <v>1476974.69</v>
      </c>
      <c r="G92" s="37">
        <v>0</v>
      </c>
      <c r="H92" s="37">
        <v>0</v>
      </c>
      <c r="I92" s="37">
        <f t="shared" si="13"/>
        <v>1476974.69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4340489.5600000005</v>
      </c>
      <c r="E94" s="36">
        <f>SUM(E95:E103)</f>
        <v>-121908.01999999999</v>
      </c>
      <c r="F94" s="36">
        <f>SUM(F95:F103)</f>
        <v>4218581.54</v>
      </c>
      <c r="G94" s="36">
        <f>SUM(G95:G103)</f>
        <v>658894.78</v>
      </c>
      <c r="H94" s="36">
        <f>SUM(H95:H103)</f>
        <v>289609.89</v>
      </c>
      <c r="I94" s="37">
        <f t="shared" si="13"/>
        <v>3559686.76</v>
      </c>
    </row>
    <row r="95" spans="2:9" ht="12.75">
      <c r="B95" s="13" t="s">
        <v>21</v>
      </c>
      <c r="C95" s="11"/>
      <c r="D95" s="36">
        <v>1075549</v>
      </c>
      <c r="E95" s="37">
        <v>-415373.68</v>
      </c>
      <c r="F95" s="36">
        <f t="shared" si="14"/>
        <v>660175.3200000001</v>
      </c>
      <c r="G95" s="37">
        <v>13893.52</v>
      </c>
      <c r="H95" s="37">
        <v>7590.46</v>
      </c>
      <c r="I95" s="37">
        <f t="shared" si="13"/>
        <v>646281.8</v>
      </c>
    </row>
    <row r="96" spans="2:9" ht="12.75">
      <c r="B96" s="13" t="s">
        <v>22</v>
      </c>
      <c r="C96" s="11"/>
      <c r="D96" s="36">
        <v>2211</v>
      </c>
      <c r="E96" s="37">
        <v>12631.62</v>
      </c>
      <c r="F96" s="36">
        <f t="shared" si="14"/>
        <v>14842.62</v>
      </c>
      <c r="G96" s="37">
        <v>8608.92</v>
      </c>
      <c r="H96" s="37">
        <v>0</v>
      </c>
      <c r="I96" s="37">
        <f t="shared" si="13"/>
        <v>6233.700000000001</v>
      </c>
    </row>
    <row r="97" spans="2:9" ht="12.75">
      <c r="B97" s="13" t="s">
        <v>23</v>
      </c>
      <c r="C97" s="11"/>
      <c r="D97" s="36">
        <v>135520</v>
      </c>
      <c r="E97" s="37">
        <v>0</v>
      </c>
      <c r="F97" s="36">
        <f t="shared" si="14"/>
        <v>135520</v>
      </c>
      <c r="G97" s="37">
        <v>0</v>
      </c>
      <c r="H97" s="37">
        <v>0</v>
      </c>
      <c r="I97" s="37">
        <f t="shared" si="13"/>
        <v>135520</v>
      </c>
    </row>
    <row r="98" spans="2:9" ht="12.75">
      <c r="B98" s="13" t="s">
        <v>24</v>
      </c>
      <c r="C98" s="11"/>
      <c r="D98" s="36">
        <v>532881</v>
      </c>
      <c r="E98" s="37">
        <v>202406.96</v>
      </c>
      <c r="F98" s="36">
        <f t="shared" si="14"/>
        <v>735287.96</v>
      </c>
      <c r="G98" s="37">
        <v>195957.94</v>
      </c>
      <c r="H98" s="37">
        <v>119552.98</v>
      </c>
      <c r="I98" s="37">
        <f t="shared" si="13"/>
        <v>539330.02</v>
      </c>
    </row>
    <row r="99" spans="2:9" ht="12.75">
      <c r="B99" s="13" t="s">
        <v>25</v>
      </c>
      <c r="C99" s="11"/>
      <c r="D99" s="36">
        <v>213678</v>
      </c>
      <c r="E99" s="37">
        <v>0</v>
      </c>
      <c r="F99" s="36">
        <f t="shared" si="14"/>
        <v>213678</v>
      </c>
      <c r="G99" s="37">
        <v>0</v>
      </c>
      <c r="H99" s="37">
        <v>0</v>
      </c>
      <c r="I99" s="37">
        <f t="shared" si="13"/>
        <v>213678</v>
      </c>
    </row>
    <row r="100" spans="2:9" ht="12.75">
      <c r="B100" s="13" t="s">
        <v>26</v>
      </c>
      <c r="C100" s="11"/>
      <c r="D100" s="36">
        <v>1844552.56</v>
      </c>
      <c r="E100" s="37">
        <v>117688.24</v>
      </c>
      <c r="F100" s="36">
        <f t="shared" si="14"/>
        <v>1962240.8</v>
      </c>
      <c r="G100" s="37">
        <v>351246.02</v>
      </c>
      <c r="H100" s="37">
        <v>131844.45</v>
      </c>
      <c r="I100" s="37">
        <f t="shared" si="13"/>
        <v>1610994.78</v>
      </c>
    </row>
    <row r="101" spans="2:9" ht="12.75">
      <c r="B101" s="13" t="s">
        <v>27</v>
      </c>
      <c r="C101" s="11"/>
      <c r="D101" s="36">
        <v>62653</v>
      </c>
      <c r="E101" s="37">
        <v>5480.22</v>
      </c>
      <c r="F101" s="36">
        <f t="shared" si="14"/>
        <v>68133.22</v>
      </c>
      <c r="G101" s="37">
        <v>11928</v>
      </c>
      <c r="H101" s="37">
        <v>0</v>
      </c>
      <c r="I101" s="37">
        <f t="shared" si="13"/>
        <v>56205.22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>
        <v>473445</v>
      </c>
      <c r="E103" s="37">
        <v>-44741.38</v>
      </c>
      <c r="F103" s="36">
        <f t="shared" si="14"/>
        <v>428703.62</v>
      </c>
      <c r="G103" s="37">
        <v>77260.38</v>
      </c>
      <c r="H103" s="37">
        <v>30622</v>
      </c>
      <c r="I103" s="37">
        <f t="shared" si="13"/>
        <v>351443.24</v>
      </c>
    </row>
    <row r="104" spans="2:9" ht="12.75">
      <c r="B104" s="3" t="s">
        <v>30</v>
      </c>
      <c r="C104" s="9"/>
      <c r="D104" s="36">
        <f>SUM(D105:D113)</f>
        <v>23205188</v>
      </c>
      <c r="E104" s="36">
        <f>SUM(E105:E113)</f>
        <v>-5853295.18</v>
      </c>
      <c r="F104" s="36">
        <f>SUM(F105:F113)</f>
        <v>17351892.82</v>
      </c>
      <c r="G104" s="36">
        <f>SUM(G105:G113)</f>
        <v>7673193.4</v>
      </c>
      <c r="H104" s="36">
        <f>SUM(H105:H113)</f>
        <v>5009711.4</v>
      </c>
      <c r="I104" s="37">
        <f t="shared" si="13"/>
        <v>9678699.42</v>
      </c>
    </row>
    <row r="105" spans="2:9" ht="12.75">
      <c r="B105" s="13" t="s">
        <v>31</v>
      </c>
      <c r="C105" s="11"/>
      <c r="D105" s="36">
        <v>0</v>
      </c>
      <c r="E105" s="37">
        <v>7405</v>
      </c>
      <c r="F105" s="37">
        <f>D105+E105</f>
        <v>7405</v>
      </c>
      <c r="G105" s="37">
        <v>7405</v>
      </c>
      <c r="H105" s="37">
        <v>7405</v>
      </c>
      <c r="I105" s="37">
        <f t="shared" si="13"/>
        <v>0</v>
      </c>
    </row>
    <row r="106" spans="2:9" ht="12.75">
      <c r="B106" s="13" t="s">
        <v>32</v>
      </c>
      <c r="C106" s="11"/>
      <c r="D106" s="36">
        <v>1860600</v>
      </c>
      <c r="E106" s="37">
        <v>-1730000</v>
      </c>
      <c r="F106" s="37">
        <f aca="true" t="shared" si="15" ref="F106:F113">D106+E106</f>
        <v>130600</v>
      </c>
      <c r="G106" s="37">
        <v>0</v>
      </c>
      <c r="H106" s="37">
        <v>0</v>
      </c>
      <c r="I106" s="37">
        <f t="shared" si="13"/>
        <v>130600</v>
      </c>
    </row>
    <row r="107" spans="2:9" ht="12.75">
      <c r="B107" s="13" t="s">
        <v>33</v>
      </c>
      <c r="C107" s="11"/>
      <c r="D107" s="36">
        <v>95150</v>
      </c>
      <c r="E107" s="37">
        <v>0</v>
      </c>
      <c r="F107" s="37">
        <f t="shared" si="15"/>
        <v>95150</v>
      </c>
      <c r="G107" s="37">
        <v>0</v>
      </c>
      <c r="H107" s="37">
        <v>0</v>
      </c>
      <c r="I107" s="37">
        <f t="shared" si="13"/>
        <v>95150</v>
      </c>
    </row>
    <row r="108" spans="2:9" ht="12.75">
      <c r="B108" s="13" t="s">
        <v>34</v>
      </c>
      <c r="C108" s="11"/>
      <c r="D108" s="36">
        <v>164055</v>
      </c>
      <c r="E108" s="37">
        <v>144167.35</v>
      </c>
      <c r="F108" s="37">
        <f t="shared" si="15"/>
        <v>308222.35</v>
      </c>
      <c r="G108" s="37">
        <v>191.4</v>
      </c>
      <c r="H108" s="37">
        <v>191.4</v>
      </c>
      <c r="I108" s="37">
        <f t="shared" si="13"/>
        <v>308030.94999999995</v>
      </c>
    </row>
    <row r="109" spans="2:9" ht="12.75">
      <c r="B109" s="13" t="s">
        <v>35</v>
      </c>
      <c r="C109" s="11"/>
      <c r="D109" s="36">
        <v>11104362</v>
      </c>
      <c r="E109" s="37">
        <v>-391244.97</v>
      </c>
      <c r="F109" s="37">
        <f t="shared" si="15"/>
        <v>10713117.03</v>
      </c>
      <c r="G109" s="37">
        <v>2509476</v>
      </c>
      <c r="H109" s="37">
        <v>2506296</v>
      </c>
      <c r="I109" s="37">
        <f t="shared" si="13"/>
        <v>8203641.029999999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>
        <v>1021</v>
      </c>
      <c r="E111" s="37">
        <v>0</v>
      </c>
      <c r="F111" s="37">
        <f t="shared" si="15"/>
        <v>1021</v>
      </c>
      <c r="G111" s="37">
        <v>0</v>
      </c>
      <c r="H111" s="37">
        <v>0</v>
      </c>
      <c r="I111" s="37">
        <f t="shared" si="13"/>
        <v>1021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>
        <v>9980000</v>
      </c>
      <c r="E113" s="37">
        <v>-3883622.56</v>
      </c>
      <c r="F113" s="37">
        <f t="shared" si="15"/>
        <v>6096377.4399999995</v>
      </c>
      <c r="G113" s="37">
        <v>5156121</v>
      </c>
      <c r="H113" s="37">
        <v>2495819</v>
      </c>
      <c r="I113" s="37">
        <f t="shared" si="13"/>
        <v>940256.4399999995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46791</v>
      </c>
      <c r="E124" s="36">
        <f>SUM(E125:E133)</f>
        <v>12616919.61</v>
      </c>
      <c r="F124" s="36">
        <f>SUM(F125:F133)</f>
        <v>12663710.61</v>
      </c>
      <c r="G124" s="36">
        <f>SUM(G125:G133)</f>
        <v>11593570.01</v>
      </c>
      <c r="H124" s="36">
        <f>SUM(H125:H133)</f>
        <v>1461785</v>
      </c>
      <c r="I124" s="37">
        <f t="shared" si="13"/>
        <v>1070140.5999999996</v>
      </c>
    </row>
    <row r="125" spans="2:9" ht="12.75">
      <c r="B125" s="13" t="s">
        <v>51</v>
      </c>
      <c r="C125" s="11"/>
      <c r="D125" s="36">
        <v>46791</v>
      </c>
      <c r="E125" s="37">
        <v>0</v>
      </c>
      <c r="F125" s="37">
        <f>D125+E125</f>
        <v>46791</v>
      </c>
      <c r="G125" s="37">
        <v>0</v>
      </c>
      <c r="H125" s="37">
        <v>0</v>
      </c>
      <c r="I125" s="37">
        <f t="shared" si="13"/>
        <v>46791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7">
        <v>12616919.61</v>
      </c>
      <c r="F128" s="37">
        <f t="shared" si="17"/>
        <v>12616919.61</v>
      </c>
      <c r="G128" s="37">
        <v>11593570.01</v>
      </c>
      <c r="H128" s="37">
        <v>1461785</v>
      </c>
      <c r="I128" s="37">
        <f t="shared" si="13"/>
        <v>1023349.5999999996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132245685</v>
      </c>
      <c r="E134" s="36">
        <f>SUM(E135:E137)</f>
        <v>3886322.56</v>
      </c>
      <c r="F134" s="36">
        <f>SUM(F135:F137)</f>
        <v>136132007.56</v>
      </c>
      <c r="G134" s="36">
        <f>SUM(G135:G137)</f>
        <v>36198763.79</v>
      </c>
      <c r="H134" s="36">
        <f>SUM(H135:H137)</f>
        <v>36198763.79</v>
      </c>
      <c r="I134" s="37">
        <f t="shared" si="13"/>
        <v>99933243.77000001</v>
      </c>
    </row>
    <row r="135" spans="2:9" ht="12.75">
      <c r="B135" s="13" t="s">
        <v>61</v>
      </c>
      <c r="C135" s="11"/>
      <c r="D135" s="36">
        <v>132245685</v>
      </c>
      <c r="E135" s="37">
        <v>3886322.56</v>
      </c>
      <c r="F135" s="37">
        <f>D135+E135</f>
        <v>136132007.56</v>
      </c>
      <c r="G135" s="37">
        <v>36198763.79</v>
      </c>
      <c r="H135" s="37">
        <v>36198763.79</v>
      </c>
      <c r="I135" s="37">
        <f t="shared" si="13"/>
        <v>99933243.77000001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2500000</v>
      </c>
      <c r="E151" s="36">
        <f>SUM(E152:E158)</f>
        <v>-2458316.97</v>
      </c>
      <c r="F151" s="36">
        <f>SUM(F152:F158)</f>
        <v>41683.029999999795</v>
      </c>
      <c r="G151" s="36">
        <f>SUM(G152:G158)</f>
        <v>0</v>
      </c>
      <c r="H151" s="36">
        <f>SUM(H152:H158)</f>
        <v>0</v>
      </c>
      <c r="I151" s="37">
        <f t="shared" si="19"/>
        <v>41683.029999999795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>
        <v>2500000</v>
      </c>
      <c r="E158" s="37">
        <v>-2458316.97</v>
      </c>
      <c r="F158" s="37">
        <f t="shared" si="20"/>
        <v>41683.029999999795</v>
      </c>
      <c r="G158" s="37">
        <v>0</v>
      </c>
      <c r="H158" s="37">
        <v>0</v>
      </c>
      <c r="I158" s="37">
        <f t="shared" si="19"/>
        <v>41683.029999999795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559283476.04</v>
      </c>
      <c r="E160" s="35">
        <f t="shared" si="21"/>
        <v>12479228.229999999</v>
      </c>
      <c r="F160" s="35">
        <f t="shared" si="21"/>
        <v>571762704.2700001</v>
      </c>
      <c r="G160" s="35">
        <f t="shared" si="21"/>
        <v>161694626.89</v>
      </c>
      <c r="H160" s="35">
        <f t="shared" si="21"/>
        <v>139945490.52</v>
      </c>
      <c r="I160" s="35">
        <f t="shared" si="21"/>
        <v>410068077.38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2016-12-20T19:53:14Z</cp:lastPrinted>
  <dcterms:created xsi:type="dcterms:W3CDTF">2016-10-11T20:25:15Z</dcterms:created>
  <dcterms:modified xsi:type="dcterms:W3CDTF">2022-08-11T20:33:31Z</dcterms:modified>
  <cp:category/>
  <cp:version/>
  <cp:contentType/>
  <cp:contentStatus/>
</cp:coreProperties>
</file>